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65326" windowWidth="12255" windowHeight="12945" firstSheet="3" activeTab="3"/>
  </bookViews>
  <sheets>
    <sheet name="прил 7" sheetId="1" state="hidden" r:id="rId1"/>
    <sheet name="прил 6)" sheetId="2" state="hidden" r:id="rId2"/>
    <sheet name="прил3" sheetId="3" state="hidden" r:id="rId3"/>
    <sheet name="прил 2" sheetId="4" r:id="rId4"/>
    <sheet name="прил 4" sheetId="5" state="hidden" r:id="rId5"/>
  </sheets>
  <definedNames>
    <definedName name="_xlnm.Print_Area" localSheetId="3">'прил 2'!$A$1:$L$270</definedName>
    <definedName name="_xlnm.Print_Area" localSheetId="1">'прил 6)'!$A$1:$L$379</definedName>
    <definedName name="_xlnm.Print_Area" localSheetId="0">'прил 7'!$A$1:$M$377</definedName>
    <definedName name="_xlnm.Print_Area" localSheetId="2">'прил3'!$A$1:$N$196</definedName>
  </definedNames>
  <calcPr fullCalcOnLoad="1"/>
</workbook>
</file>

<file path=xl/sharedStrings.xml><?xml version="1.0" encoding="utf-8"?>
<sst xmlns="http://schemas.openxmlformats.org/spreadsheetml/2006/main" count="5879" uniqueCount="394">
  <si>
    <t>Наименование</t>
  </si>
  <si>
    <t>Рз</t>
  </si>
  <si>
    <t>ПР</t>
  </si>
  <si>
    <t>ЦСР</t>
  </si>
  <si>
    <t>ВР</t>
  </si>
  <si>
    <t>Сумма</t>
  </si>
  <si>
    <t>Всего</t>
  </si>
  <si>
    <t>Общегосударственные вопросы</t>
  </si>
  <si>
    <t>01</t>
  </si>
  <si>
    <t>00</t>
  </si>
  <si>
    <t>000 00 00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</si>
  <si>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</si>
  <si>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</si>
  <si>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</si>
  <si>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</si>
  <si>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Центральный аппарат</t>
  </si>
  <si>
    <t>Выполнение функций органами местного самоуправления</t>
  </si>
  <si>
    <t>500</t>
  </si>
  <si>
    <t>Национальная оборона</t>
  </si>
  <si>
    <t>02</t>
  </si>
  <si>
    <t>Мобилизационная 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</si>
  <si>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</si>
  <si>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</si>
  <si>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</si>
  <si>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</si>
  <si>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</si>
  <si>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600 01 01</t>
  </si>
  <si>
    <t>600 04 01</t>
  </si>
  <si>
    <t>Прочие мероприятия по благоустройству  поселений</t>
  </si>
  <si>
    <t>600 05 01</t>
  </si>
  <si>
    <t>Культура, кинематография и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</si>
  <si>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</si>
  <si>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</si>
  <si>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</si>
  <si>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</si>
  <si>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</si>
  <si>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442 00 00</t>
  </si>
  <si>
    <t>442 99 01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</si>
  <si>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</si>
  <si>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</si>
  <si>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</si>
  <si>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Выполнение функций государственными органами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</si>
  <si>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</si>
  <si>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</si>
  <si>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Социальная политика</t>
  </si>
  <si>
    <t>Социальное обеспечение населения</t>
  </si>
  <si>
    <t>Пособия по социальной помощи населению</t>
  </si>
  <si>
    <t>005</t>
  </si>
  <si>
    <t>Меры социальной поддержки граждан</t>
  </si>
  <si>
    <t xml:space="preserve">   Прохладненского муниципального района</t>
  </si>
  <si>
    <t xml:space="preserve">                                                                                                                                                                                ( тыс. рублей) </t>
  </si>
  <si>
    <t>муниципального района Кабардино-Балкарской Республики</t>
  </si>
  <si>
    <t>Прохладненского муниципального района Кабардино-</t>
  </si>
  <si>
    <t>Резервные фонды</t>
  </si>
  <si>
    <t>Резервные фонды местных администраций</t>
  </si>
  <si>
    <t>Молодежная политика и оздоровление детей</t>
  </si>
  <si>
    <t>07</t>
  </si>
  <si>
    <t>070 05 00</t>
  </si>
  <si>
    <t>11</t>
  </si>
  <si>
    <t xml:space="preserve">Физическая культура </t>
  </si>
  <si>
    <t>512 97 01</t>
  </si>
  <si>
    <t>09</t>
  </si>
  <si>
    <t xml:space="preserve">Дорожное хозяйство (дорожные фонды) </t>
  </si>
  <si>
    <t>121</t>
  </si>
  <si>
    <t>242</t>
  </si>
  <si>
    <t>244</t>
  </si>
  <si>
    <t>851</t>
  </si>
  <si>
    <t>852</t>
  </si>
  <si>
    <t>870</t>
  </si>
  <si>
    <t>315 01 02</t>
  </si>
  <si>
    <t>Прочая закупка товаров ,работ и услуг для государственных нужд</t>
  </si>
  <si>
    <t>Закупка товаров работ и услуг в сфере информационных технологий.</t>
  </si>
  <si>
    <t>уплата налогов</t>
  </si>
  <si>
    <t>уплата пени</t>
  </si>
  <si>
    <t>600 05 00</t>
  </si>
  <si>
    <t>440 99 00</t>
  </si>
  <si>
    <t>111</t>
  </si>
  <si>
    <t>фонд оплаты труда на страховые взносы</t>
  </si>
  <si>
    <t>10</t>
  </si>
  <si>
    <t>322</t>
  </si>
  <si>
    <t>глава</t>
  </si>
  <si>
    <t>Местная администрация сельского поселения Карагач Прохладненского муниципального района Кабардино-Балкарской Республики</t>
  </si>
  <si>
    <t>Коммунальное хозяйство</t>
  </si>
  <si>
    <t xml:space="preserve">                        Ведомственная структура расходов местного бюджета</t>
  </si>
  <si>
    <t>Резервные средства</t>
  </si>
  <si>
    <t xml:space="preserve">000 </t>
  </si>
  <si>
    <t>Мероприятия в области коммунального хозяйства</t>
  </si>
  <si>
    <t>Дорожное хозяйство (дорожные фонды)</t>
  </si>
  <si>
    <t>Капитальный ремонт, ремонт и содержание автомобильных дорог общего пользования федерального значения</t>
  </si>
  <si>
    <t>Прочие мероприятия по благоустройству городских округов и   поселений</t>
  </si>
  <si>
    <t>Библиотеки (Обеспечение деятельности (оказание услуг) подведомственных учреждений)</t>
  </si>
  <si>
    <t>Уплата налога на имущество организаций и земельного налога</t>
  </si>
  <si>
    <t>Уплата прочих налогов, сборов и иных платежей</t>
  </si>
  <si>
    <t>Национальная экономика</t>
  </si>
  <si>
    <t>Содержание и управление дорожным хозяйством</t>
  </si>
  <si>
    <t>Образование</t>
  </si>
  <si>
    <t>Федеральные целевые программы</t>
  </si>
  <si>
    <t>Муниципальная целевая программа "Профилактика терроризма и экстремизма в сельском поселении Карагач Прохладненского муниципального района КБР 2012-2016гг"</t>
  </si>
  <si>
    <t>Федеральная целевая программа "Жилище" на 2011-2015гг</t>
  </si>
  <si>
    <t>Подпрограмма "Обеспечение жильем молодых семей"</t>
  </si>
  <si>
    <t>Субсидии гражданам на приобретение жилья</t>
  </si>
  <si>
    <t>Культура, кинематография</t>
  </si>
  <si>
    <t xml:space="preserve">Учреждения культуры и мероприятия в сфере культуры и кинематографии </t>
  </si>
  <si>
    <t>Пособия,компенсации и иные социальные выплаты гражданам</t>
  </si>
  <si>
    <t>703</t>
  </si>
  <si>
    <t>321</t>
  </si>
  <si>
    <t>Физкультура и спорт</t>
  </si>
  <si>
    <t>Мероприятия в области здравоозранения, спорта и физической культуры</t>
  </si>
  <si>
    <t xml:space="preserve">11 </t>
  </si>
  <si>
    <t>487 97 00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</si>
  <si>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</si>
  <si>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</si>
  <si>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Муниципальное казенное учреждение культуры "Культурно-Досуговый центр сельского поселения Карагач Прохладненского муниципального района Кабардино-Балкарской Республики".</t>
  </si>
  <si>
    <t>Уплата госпошлины</t>
  </si>
  <si>
    <t>831</t>
  </si>
  <si>
    <t>Улучшение жилищных условий молодых семей (в том числе с использованием ипотечных кредитов и займов) при оказании содействия в рамках государственной программы Кабардино-Балкарской Республики "Обеспечение населения Кабардино-Балкарской Республики жильем"</t>
  </si>
  <si>
    <t>054 21 7Ф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</si>
  <si>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</si>
  <si>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054 50 20</t>
  </si>
  <si>
    <t>Другие общегосударственные вопросы</t>
  </si>
  <si>
    <t>13</t>
  </si>
  <si>
    <t>Оценка недвиженности, признание прав и регулирование отношений  по государственной собственности</t>
  </si>
  <si>
    <t>090 02 00</t>
  </si>
  <si>
    <t>Мероприятия в сфере  культуры и кинемотографии</t>
  </si>
  <si>
    <t>Иные выплаты населению</t>
  </si>
  <si>
    <t>440 01 00</t>
  </si>
  <si>
    <t>360</t>
  </si>
  <si>
    <t>030 06 00</t>
  </si>
  <si>
    <t>100 88 20</t>
  </si>
  <si>
    <t xml:space="preserve">Другие вопросы в области национальной экономики </t>
  </si>
  <si>
    <t>12</t>
  </si>
  <si>
    <t>054Р120</t>
  </si>
  <si>
    <t>Субсидии  бюджетам муниципальных образований на разработку генеральных планов и корректировку правил землепользования.</t>
  </si>
  <si>
    <t>0547120</t>
  </si>
  <si>
    <t xml:space="preserve"> Разработка генеральных планов и корректировка правил землепользования и застроек</t>
  </si>
  <si>
    <t>771 00 19</t>
  </si>
  <si>
    <t>853</t>
  </si>
  <si>
    <t>242 20 58</t>
  </si>
  <si>
    <t>242 00 00</t>
  </si>
  <si>
    <t>059 00 00</t>
  </si>
  <si>
    <t>024 М5 16</t>
  </si>
  <si>
    <t>024 00 00</t>
  </si>
  <si>
    <t>054  Р0 20</t>
  </si>
  <si>
    <t>054 00 00</t>
  </si>
  <si>
    <t>Пенсионное обеспечение</t>
  </si>
  <si>
    <t>Иные пенсии, социальные доплаты к пенсиям</t>
  </si>
  <si>
    <t>сельского поселения Карагач Прохладненского</t>
  </si>
  <si>
    <t xml:space="preserve">   сельского поселения Карагач    Прохладненского муниципального района</t>
  </si>
  <si>
    <t>Уплата иных платежей</t>
  </si>
  <si>
    <t>312</t>
  </si>
  <si>
    <t>7710090019</t>
  </si>
  <si>
    <t>Расходы на обеспечение функций государственных органов, в том числе территориальных органов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</si>
  <si>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</si>
  <si>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</t>
  </si>
  <si>
    <t>129</t>
  </si>
  <si>
    <t>7820090019</t>
  </si>
  <si>
    <t>15Г0099998</t>
  </si>
  <si>
    <t>Реализация мероприятий программы</t>
  </si>
  <si>
    <t>Взнос в Ассоциацию "Совет муниципальных образований КБР"</t>
  </si>
  <si>
    <t>Субвенции на 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</si>
  <si>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</si>
  <si>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0000000000</t>
  </si>
  <si>
    <t>2420192058</t>
  </si>
  <si>
    <t>0550099998</t>
  </si>
  <si>
    <t>0599980040</t>
  </si>
  <si>
    <t>Расходы по организации и содержанию мест захоронения (кладбищ), мест захоронения бытовых отходов</t>
  </si>
  <si>
    <t>71000Н0600</t>
  </si>
  <si>
    <t>Выплата доплат к пенсиям лицам, замещавшим должность муниципальной службы</t>
  </si>
  <si>
    <t>1120190059</t>
  </si>
  <si>
    <t>Расходы на обеспечение деятельности (оказание услуг) муниципальных учреждений</t>
  </si>
  <si>
    <t xml:space="preserve">Фонд оплаты труда казенных учреждений 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</si>
  <si>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</si>
  <si>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119</t>
  </si>
  <si>
    <t>9440079440</t>
  </si>
  <si>
    <t>Обеспечение проведения выборов и референдумов</t>
  </si>
  <si>
    <t>Субвенции на проведение выборов депутатов представительного органа муниципального образования</t>
  </si>
  <si>
    <t>Субвенции</t>
  </si>
  <si>
    <t>530</t>
  </si>
  <si>
    <t>2017г.</t>
  </si>
  <si>
    <t>2018г.</t>
  </si>
  <si>
    <t>Уплата прочих налогов, сборов.</t>
  </si>
  <si>
    <t>Содержание автомобильных дорог общего пользования местного значения</t>
  </si>
  <si>
    <t>2016 г.</t>
  </si>
  <si>
    <t>КОДЫ</t>
  </si>
  <si>
    <t>По ОКУД</t>
  </si>
  <si>
    <t>Дата</t>
  </si>
  <si>
    <t>По ОКЕЙ</t>
  </si>
  <si>
    <t>0501050</t>
  </si>
  <si>
    <t>СВОДНАЯ БЮДЖЕТНАЯ РОСПИСЬ  МЕСТНОЙ АДМИНИСТРАЦИИ СЕЛЬСКОГО ПОСЕЛЕНИЯ КАРАГАЧ ПРОХЛАДНЕНСКОГО МУНИЦИПАЛЬНОГО РАЙОНА КАБАРДИНО-БАЛКАРСКОЙ РЕСПУБЛКИ НА 2016Г.И ПЛАНОВЫЙ ПЕРИОД 2017 И 2018 ГОДОВ.</t>
  </si>
  <si>
    <r>
      <rPr>
        <sz val="12"/>
        <rFont val="Times New Roman"/>
        <family val="1"/>
      </rPr>
      <t xml:space="preserve">Финансовый орган   </t>
    </r>
    <r>
      <rPr>
        <sz val="14"/>
        <rFont val="Times New Roman"/>
        <family val="1"/>
      </rPr>
      <t xml:space="preserve">                       Сельское поселение Карагач</t>
    </r>
  </si>
  <si>
    <t>Единица измерения:                               руб.</t>
  </si>
  <si>
    <t>РАЗДЕЛ 1. БЮДЖЕТНЫЕ АССИГНОВАНИЯ ПО РАСХОДАМ МЕСТНОГО БЮДЖЕТА СЕЛЬСКОГО ПОСЕЛЕНИЯ КАРАГАЧ.</t>
  </si>
  <si>
    <t>на 2018год</t>
  </si>
  <si>
    <t>243</t>
  </si>
  <si>
    <t>0599999999</t>
  </si>
  <si>
    <t>Финансовое обеспечение иных расходов органов местного самоуправления и муниципальных казенных учреждений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</si>
  <si>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</t>
  </si>
  <si>
    <t>120</t>
  </si>
  <si>
    <t>Расходы на выплаты персонала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</si>
  <si>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</si>
  <si>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</si>
  <si>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200</t>
  </si>
  <si>
    <t>Закупка товаров, работ и услуг для государственных (муниципальных) нужд</t>
  </si>
  <si>
    <t>800</t>
  </si>
  <si>
    <t>850</t>
  </si>
  <si>
    <t>Уплата налогов сборов и иных платежей</t>
  </si>
  <si>
    <t>Иные бюджетные ассигнования</t>
  </si>
  <si>
    <t>100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</si>
  <si>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</si>
  <si>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персонала государственных (муниципальных) органов</t>
  </si>
  <si>
    <t>310</t>
  </si>
  <si>
    <t>300</t>
  </si>
  <si>
    <t>Социальное обеспечение и иные выплаты населению</t>
  </si>
  <si>
    <t>110</t>
  </si>
  <si>
    <t>Расходы на выплаты персоналу казенных учреждений</t>
  </si>
  <si>
    <t>Публичные нормативные социальные выплаты гражданам</t>
  </si>
  <si>
    <t>Уплата прочих налогов , сборов</t>
  </si>
  <si>
    <t>Расходы на поддержку отрасли культуры</t>
  </si>
  <si>
    <t xml:space="preserve">               " Приложение  3</t>
  </si>
  <si>
    <t>11403L5190</t>
  </si>
  <si>
    <t>Иные межбюджетные транферты на разработку генеральных планов и корректировку правил землепользования и застроики</t>
  </si>
  <si>
    <t>15Г0071200</t>
  </si>
  <si>
    <t xml:space="preserve">бюджета  сельского поселения Карагач" </t>
  </si>
  <si>
    <t>550099998</t>
  </si>
  <si>
    <t>540</t>
  </si>
  <si>
    <t>Межбюджетные трансферты</t>
  </si>
  <si>
    <t>Иные межбюджетные трансферты</t>
  </si>
  <si>
    <t>06</t>
  </si>
  <si>
    <t>9390079390</t>
  </si>
  <si>
    <t>3920373920</t>
  </si>
  <si>
    <t>Иные МБТ на осуществление полномочий контрольно-счетного органа поселения на осуществление внешнего муниципального финансового контроля</t>
  </si>
  <si>
    <t>Обеспечение деятельности финансовых, налоговых и таможенных органов финансового надзора ( финансово-бюджетного надзора)</t>
  </si>
  <si>
    <t>Иные МБТ на осуществление отдельных бюджетных полномочий финансового органа поселения</t>
  </si>
  <si>
    <t>1310396246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</si>
  <si>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</si>
  <si>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>Массовый спорт</t>
  </si>
  <si>
    <t>052F255550</t>
  </si>
  <si>
    <t>Реализация программ формирования современной городской среды</t>
  </si>
  <si>
    <t>Кинематография</t>
  </si>
  <si>
    <t>1120290059</t>
  </si>
  <si>
    <t xml:space="preserve">Условно-утвержденные расходы </t>
  </si>
  <si>
    <t>Проведение Всероссийской переписи населения 2020 года</t>
  </si>
  <si>
    <t>9440099999</t>
  </si>
  <si>
    <t>880</t>
  </si>
  <si>
    <t>Специальные расходы</t>
  </si>
  <si>
    <t>3920373900</t>
  </si>
  <si>
    <t xml:space="preserve">               " Приложение  2</t>
  </si>
  <si>
    <t xml:space="preserve">" О проекте местного бюджета  сельского поселения Карагач </t>
  </si>
  <si>
    <t xml:space="preserve">                                  Балкарской Республики на 2022 год и плановый 2023 и 2024гг " </t>
  </si>
  <si>
    <t>0599980043</t>
  </si>
  <si>
    <t>Расходы по накоплению (в том числе раздельному накоплению) и транспортированию твердых коммунальных отходов</t>
  </si>
  <si>
    <t xml:space="preserve"> к проекту решения</t>
  </si>
  <si>
    <t xml:space="preserve">О проекте местного  бюджета  сельского поселения Карагач </t>
  </si>
  <si>
    <t>Муниципальная программа "Развитие культуры в сельском поселении Карагач Прохладненского муниципального района КБР"</t>
  </si>
  <si>
    <t>Основное мероприятие "Развитие библиотечного дела"</t>
  </si>
  <si>
    <t>Фунуциональная классификация расходов бюджетов Российской Федерации</t>
  </si>
  <si>
    <t>Всего расходов</t>
  </si>
  <si>
    <t>Целевая статья</t>
  </si>
  <si>
    <t>Раздел</t>
  </si>
  <si>
    <t>подраздел</t>
  </si>
  <si>
    <t>Вид расходов</t>
  </si>
  <si>
    <t>11 0 00 00000</t>
  </si>
  <si>
    <t xml:space="preserve">Наименование показателей </t>
  </si>
  <si>
    <t>2</t>
  </si>
  <si>
    <t>3</t>
  </si>
  <si>
    <t>4</t>
  </si>
  <si>
    <t>5</t>
  </si>
  <si>
    <t>11 1 02 00000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</si>
  <si>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 в рамках программы</t>
  </si>
  <si>
    <t>11 0 02 71110</t>
  </si>
  <si>
    <t>Подпрограмма "Искусство"</t>
  </si>
  <si>
    <t>11 2 00 00000</t>
  </si>
  <si>
    <t>Основное мероприятие "Сохранение и развитие исполнительских искусств"</t>
  </si>
  <si>
    <t>Финансовое обеспечение выполнения функций органов местного самоуправления, оказания услуг и выполнения работ</t>
  </si>
  <si>
    <t xml:space="preserve">Расходы на обеспечение деятельности (оказания услуг) муниципальных учреждений </t>
  </si>
  <si>
    <t>11 2 01 00000</t>
  </si>
  <si>
    <t>11 2 00 90059</t>
  </si>
  <si>
    <t>Подпрограмма "Наследие"</t>
  </si>
  <si>
    <t>11 1 00 00000</t>
  </si>
  <si>
    <t>11 2 01 90000</t>
  </si>
  <si>
    <t>11 2 01 90059</t>
  </si>
  <si>
    <t>Основное мероприятие "Сохранение и развитие кинематографии"</t>
  </si>
  <si>
    <t>11 2 02 00000</t>
  </si>
  <si>
    <t>11 2 02 90000</t>
  </si>
  <si>
    <t>11 2 02 90059</t>
  </si>
  <si>
    <t>Муниципальная программа "Развитие транспортной системы"</t>
  </si>
  <si>
    <t>Подпрограмма "Дорожное хозяйство"</t>
  </si>
  <si>
    <t>24 0 00 00000</t>
  </si>
  <si>
    <t>24 2 00 00000</t>
  </si>
  <si>
    <t>24 2 01 00000</t>
  </si>
  <si>
    <t>24 2 01 90000</t>
  </si>
  <si>
    <t>24 2 01 92058</t>
  </si>
  <si>
    <t>Основное мероприятие "Капитальный ремонт, ремонт и содержание автомобильных дорог общего пользования местного значения"</t>
  </si>
  <si>
    <t xml:space="preserve">Содержание автомобильных дорог общего пользования местного значения </t>
  </si>
  <si>
    <t>Муниципальная программа "Управление муниципальными финансами в сельском поселении Карагач Прохладненского муниципального района КБР"</t>
  </si>
  <si>
    <t>Подпрограмма "Повышение качества управления бюджетным процессом"</t>
  </si>
  <si>
    <t>Основное мероприятие "Повышение операционной эффективности бюджетных расходов"</t>
  </si>
  <si>
    <t>39 0 00 00000</t>
  </si>
  <si>
    <t>39 2 00 00000</t>
  </si>
  <si>
    <t>39 2 03 00000</t>
  </si>
  <si>
    <t>39 2 03 73900</t>
  </si>
  <si>
    <t>Непрограммные мероприятия, в т. ч.:</t>
  </si>
  <si>
    <t>Развитие пенсионной системы</t>
  </si>
  <si>
    <t xml:space="preserve">Выплаты доплаты к пенсиям лицам, замещавшим должность муниципальной службы </t>
  </si>
  <si>
    <t>71 0 00 00000</t>
  </si>
  <si>
    <t>71 0 00 Н0600</t>
  </si>
  <si>
    <t>Глава муниципального образования и его администрация</t>
  </si>
  <si>
    <t>Обеспечение функционирования Главы муниципального образования</t>
  </si>
  <si>
    <t>77 0 00 00000</t>
  </si>
  <si>
    <t>77 1 00 00000</t>
  </si>
  <si>
    <t>77 1 00 90000</t>
  </si>
  <si>
    <t>77 1 00 90019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</si>
  <si>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</si>
  <si>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Расходы на выплаты персоналу государственных (муниципальных) органов</t>
  </si>
  <si>
    <t>Взнос В Ассоциацию "Совет муниципальных образований КБР"</t>
  </si>
  <si>
    <t>Уплата налогов, сборов и иных платежей</t>
  </si>
  <si>
    <t>77 1 00 92794</t>
  </si>
  <si>
    <t>Глава местной администрации и его заместители, Аппарат местной администрации</t>
  </si>
  <si>
    <t>Аппарат местной администрации</t>
  </si>
  <si>
    <t>Расходы на обеспечение функций государственных органов, в том числе территориальных органов в рамках обеспечения функционирования Аппарата местной администрации</t>
  </si>
  <si>
    <t>78 0 00 00000</t>
  </si>
  <si>
    <t>78 2 00 00000</t>
  </si>
  <si>
    <t>78 2 00 90000</t>
  </si>
  <si>
    <t>78 2 00 90019</t>
  </si>
  <si>
    <t>Контрольно-счетный орган муниципального образования</t>
  </si>
  <si>
    <t>Обеспечение деятельности Контрольно-счетного органа муниципального образования, оплата труда Председателя Контрольно-счетного органа муниципального образования и его заместителя, аудиторов Контрольно-счетного органа муниципального образования и работников аппарата Контрольно-счетного органа муниципального образования</t>
  </si>
  <si>
    <t>93 0 00 00000</t>
  </si>
  <si>
    <t>93 9 00 00000</t>
  </si>
  <si>
    <t>93 9 00 79390</t>
  </si>
  <si>
    <t>Иные МБТ на осуществление полномочий контрольно-счетного органа поселения по осуществлению внешнего муниуипального финансового контроля</t>
  </si>
  <si>
    <t>Реализация функций иных органов местного самоуправления</t>
  </si>
  <si>
    <t>Иные непрограммные мероприятия</t>
  </si>
  <si>
    <t>99 0 00 00000</t>
  </si>
  <si>
    <t>99 9 00 00000</t>
  </si>
  <si>
    <t>99 9 00 51180</t>
  </si>
  <si>
    <t>Муниципальная программа "Обеспечение доступным и комфортным жильем и коммунальными услугами"</t>
  </si>
  <si>
    <t>05.0.00.00000</t>
  </si>
  <si>
    <t>Подпрограмма "Благоустройство территории муниципального образования"</t>
  </si>
  <si>
    <t>05.9.00.00000</t>
  </si>
  <si>
    <t>Реализация мероприятий общепрограммного характера по подпрограмме.</t>
  </si>
  <si>
    <t>05.9.99.00000</t>
  </si>
  <si>
    <t>05.9.99.80043</t>
  </si>
  <si>
    <t>05 9 99 80043</t>
  </si>
  <si>
    <t>05.9.99.90000</t>
  </si>
  <si>
    <t>05.9.99.99999</t>
  </si>
  <si>
    <t xml:space="preserve">               " Приложение  6</t>
  </si>
  <si>
    <t>к   проекту решения Совета местного самоуправления</t>
  </si>
  <si>
    <t>сельского поселения Карагач  Прохладненского</t>
  </si>
  <si>
    <t xml:space="preserve">               " Приложение  7</t>
  </si>
  <si>
    <t xml:space="preserve">                                                                                                                                                                                ( рублей) </t>
  </si>
  <si>
    <t>сумма</t>
  </si>
  <si>
    <t>Условно утверждённые расходы</t>
  </si>
  <si>
    <t>00.0.00.00000</t>
  </si>
  <si>
    <t>Приложение №7</t>
  </si>
  <si>
    <t xml:space="preserve">"О проекте местного бюджета сельского поселения Карагач </t>
  </si>
  <si>
    <t>муниципального района</t>
  </si>
  <si>
    <t>11 1 02 71110</t>
  </si>
  <si>
    <t>39 2 03 73920</t>
  </si>
  <si>
    <t>Осуществление полномочий органа внутреннего муниципального финконтроля поселения по осуществлению внутреннего муниципального финконтроля</t>
  </si>
  <si>
    <t xml:space="preserve"> Кабардино-Балкарской Республики на 2024-2025гг</t>
  </si>
  <si>
    <t xml:space="preserve">                  Балкарской Республики  на 2023г. и плановый 2024 и 2025гг " </t>
  </si>
  <si>
    <t>0</t>
  </si>
  <si>
    <t>0527570550</t>
  </si>
  <si>
    <t xml:space="preserve">Иные МБТ на осуществение части полномочий по организации водоснабжения населения в пределах полномочий, установленных законодательством Российской Федерации </t>
  </si>
  <si>
    <t>от "___"_____________________2022г №____</t>
  </si>
  <si>
    <t>Распределение бюджетных ассигнований по целевым статьям (муниципальным программам сельского поселения Карагач Прохладненского муниципального района Кабардино-Балкарской Республики и непрограммным направлениям деятельности), разделам, подразделам, группам видов расходов классификации расходов местного бюджета сельского поселения Карагач Прохладненского муниципального района Кабардино-Балкарской Республики на 2023 год</t>
  </si>
  <si>
    <t xml:space="preserve">05 2 75 00000   </t>
  </si>
  <si>
    <t xml:space="preserve">05 2 75 70550  </t>
  </si>
  <si>
    <t xml:space="preserve">Основное мероприятие "Чистая вода" </t>
  </si>
  <si>
    <t xml:space="preserve">Балкарской Республики на 2023 год и плановый 2024 и 2025гг " </t>
  </si>
  <si>
    <t>Распределение бюджетных ассигнований по целевым статьям (муниципальным программам сельского поселения Карагач  Прохладненского муниципального района Кабардино-Балкарской Республики и непрограммным направлениям деятельности), разделам, подразделам, группам видов расходов классификации расходов местного бюджета сельского поселения Карагач Прохладненского муниципального района Кабардино-Балкарской Республики на 2024 - 2025 годы</t>
  </si>
  <si>
    <t>15 Г 00 99998</t>
  </si>
  <si>
    <t>Реализапция мероприятий программы</t>
  </si>
  <si>
    <t>15.Г.00.90000</t>
  </si>
  <si>
    <t>Подпрограмма "Градостроительная деятельность"</t>
  </si>
  <si>
    <t>15.0.00.00000</t>
  </si>
  <si>
    <t>Муниципальная программа "Экономическое развитие и инновационная экономика"</t>
  </si>
  <si>
    <t xml:space="preserve">" О  местном бюджете  сельского поселения Карагач </t>
  </si>
  <si>
    <t xml:space="preserve">                                  Балкарской Республики на 2024 год и плановый 2025 и 2026гг " </t>
  </si>
  <si>
    <t xml:space="preserve"> Кабардино-Балкарской Республики на 2024г</t>
  </si>
  <si>
    <t>7710090011</t>
  </si>
  <si>
    <t>7820090011</t>
  </si>
  <si>
    <t>7820090020</t>
  </si>
  <si>
    <t>7820090071</t>
  </si>
  <si>
    <t>Расходы на выплаты по оплате труда муниципальных служащих (лиц, замещающих муниципальные должности)</t>
  </si>
  <si>
    <t>Расходы на обеспечение деятельности органов местного самоуправления</t>
  </si>
  <si>
    <t>Жилищно-коммунальные (коммунальные) услуги, взносы на капитальный ремонт общего имущества в многоквартирном доме</t>
  </si>
  <si>
    <t>Проведение кадастровых и иных специализированных работ, в том числе в целях внесения в Единый государственный реестр недвижимости сведений о земельных участках, а также публикации информационных сообщений в средствах массовой информации в целях обеспечения вовлечения земельных участков, находящихся в муниципальной собственности, в хозяйственный оборот</t>
  </si>
  <si>
    <t>1120190071</t>
  </si>
  <si>
    <t>Сумма                    2024</t>
  </si>
  <si>
    <t>решению Совета от 29 декабря 2024г   №81/1</t>
  </si>
  <si>
    <t>24201S3000</t>
  </si>
  <si>
    <t>Расходы на формирование муниципальных дорожных фондов</t>
  </si>
  <si>
    <t>1120290071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</si>
</sst>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57"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55" fillId="0" borderId="11" xfId="0" applyNumberFormat="1" applyFont="1" applyBorder="1" applyAlignment="1">
      <alignment horizontal="center" wrapText="1"/>
    </xf>
    <xf numFmtId="0" fontId="5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49" fontId="56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170" fontId="3" fillId="0" borderId="10" xfId="42" applyFont="1" applyBorder="1" applyAlignment="1">
      <alignment horizontal="left" wrapText="1"/>
    </xf>
    <xf numFmtId="0" fontId="3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0" xfId="53" applyFont="1" applyBorder="1" applyAlignment="1">
      <alignment horizontal="center" vertical="center"/>
      <protection/>
    </xf>
    <xf numFmtId="4" fontId="4" fillId="0" borderId="14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10" fillId="0" borderId="0" xfId="52" applyFont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9" fillId="0" borderId="0" xfId="52" applyFont="1" applyAlignment="1">
      <alignment horizontal="right" vertical="center"/>
      <protection/>
    </xf>
    <xf numFmtId="49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52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/>
    </xf>
    <xf numFmtId="49" fontId="5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56" fillId="0" borderId="11" xfId="0" applyNumberFormat="1" applyFont="1" applyFill="1" applyBorder="1" applyAlignment="1">
      <alignment horizontal="center" wrapText="1"/>
    </xf>
    <xf numFmtId="0" fontId="55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4" fontId="5" fillId="0" borderId="2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49" fontId="55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56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4" fontId="5" fillId="0" borderId="11" xfId="0" applyNumberFormat="1" applyFont="1" applyBorder="1" applyAlignment="1">
      <alignment vertical="top"/>
    </xf>
    <xf numFmtId="4" fontId="5" fillId="0" borderId="14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5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9" fontId="55" fillId="0" borderId="11" xfId="0" applyNumberFormat="1" applyFont="1" applyBorder="1" applyAlignment="1">
      <alignment horizontal="center" vertical="top" wrapText="1"/>
    </xf>
    <xf numFmtId="49" fontId="56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vertical="top"/>
    </xf>
    <xf numFmtId="4" fontId="19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2" fontId="4" fillId="0" borderId="11" xfId="0" applyNumberFormat="1" applyFont="1" applyFill="1" applyBorder="1" applyAlignment="1">
      <alignment vertical="top"/>
    </xf>
    <xf numFmtId="2" fontId="5" fillId="0" borderId="11" xfId="0" applyNumberFormat="1" applyFont="1" applyFill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4" fontId="5" fillId="0" borderId="22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vertical="top"/>
    </xf>
    <xf numFmtId="4" fontId="4" fillId="0" borderId="26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vertical="top"/>
    </xf>
    <xf numFmtId="4" fontId="5" fillId="0" borderId="26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9" xfId="0" applyBorder="1" applyAlignment="1">
      <alignment/>
    </xf>
    <xf numFmtId="4" fontId="5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/>
    </xf>
    <xf numFmtId="4" fontId="5" fillId="0" borderId="0" xfId="0" applyNumberFormat="1" applyFont="1" applyBorder="1" applyAlignment="1">
      <alignment vertical="top"/>
    </xf>
    <xf numFmtId="0" fontId="2" fillId="33" borderId="11" xfId="0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" fontId="5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4" fillId="0" borderId="32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28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28" xfId="0" applyFont="1" applyBorder="1" applyAlignment="1">
      <alignment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4" fontId="19" fillId="0" borderId="14" xfId="0" applyNumberFormat="1" applyFont="1" applyFill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4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wrapText="1"/>
    </xf>
    <xf numFmtId="0" fontId="14" fillId="0" borderId="15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8" fillId="0" borderId="35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9" xfId="0" applyFont="1" applyBorder="1" applyAlignment="1">
      <alignment/>
    </xf>
    <xf numFmtId="0" fontId="20" fillId="0" borderId="15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5" fillId="0" borderId="0" xfId="53" applyFont="1" applyBorder="1" applyAlignment="1">
      <alignment horizontal="center" vertical="center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6" xfId="42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52" applyFont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16" fillId="0" borderId="16" xfId="0" applyFont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33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2" fillId="0" borderId="3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49" fontId="2" fillId="0" borderId="16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33" borderId="16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6" fillId="33" borderId="16" xfId="0" applyFont="1" applyFill="1" applyBorder="1" applyAlignment="1">
      <alignment horizontal="left" wrapText="1"/>
    </xf>
    <xf numFmtId="0" fontId="56" fillId="33" borderId="15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0" fontId="3" fillId="0" borderId="16" xfId="42" applyFont="1" applyBorder="1" applyAlignment="1">
      <alignment horizontal="left" wrapText="1"/>
    </xf>
    <xf numFmtId="170" fontId="3" fillId="0" borderId="15" xfId="42" applyFont="1" applyBorder="1" applyAlignment="1">
      <alignment horizontal="left" wrapText="1"/>
    </xf>
    <xf numFmtId="170" fontId="3" fillId="0" borderId="10" xfId="42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4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13" fillId="33" borderId="15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52" applyFont="1" applyAlignment="1">
      <alignment horizontal="left" vertical="center"/>
      <protection/>
    </xf>
    <xf numFmtId="0" fontId="5" fillId="0" borderId="0" xfId="52" applyFont="1" applyBorder="1" applyAlignment="1">
      <alignment horizontal="left" vertical="center"/>
      <protection/>
    </xf>
    <xf numFmtId="0" fontId="2" fillId="0" borderId="16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По новым КБК к реш сессии  о бюдж на 2008г.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view="pageBreakPreview" zoomScale="90" zoomScaleSheetLayoutView="90" zoomScalePageLayoutView="0" workbookViewId="0" topLeftCell="A3">
      <selection activeCell="M15" sqref="M15"/>
    </sheetView>
  </sheetViews>
  <sheetFormatPr defaultColWidth="9.00390625" defaultRowHeight="12.75"/>
  <cols>
    <col min="1" max="4" width="9.125" style="36" customWidth="1"/>
    <col min="5" max="5" width="24.75390625" style="36" customWidth="1"/>
    <col min="6" max="6" width="5.75390625" style="36" hidden="1" customWidth="1"/>
    <col min="7" max="7" width="16.875" style="36" customWidth="1"/>
    <col min="8" max="8" width="10.75390625" style="36" customWidth="1"/>
    <col min="9" max="9" width="11.125" style="36" customWidth="1"/>
    <col min="10" max="10" width="14.125" style="36" hidden="1" customWidth="1"/>
    <col min="11" max="11" width="9.875" style="36" customWidth="1"/>
    <col min="12" max="12" width="17.375" style="36" customWidth="1"/>
    <col min="13" max="13" width="18.125" style="0" customWidth="1"/>
    <col min="14" max="14" width="15.75390625" style="0" customWidth="1"/>
    <col min="15" max="15" width="17.375" style="0" customWidth="1"/>
    <col min="16" max="16" width="12.00390625" style="0" customWidth="1"/>
    <col min="17" max="17" width="12.125" style="0" customWidth="1"/>
  </cols>
  <sheetData>
    <row r="1" spans="2:11" ht="15.75" hidden="1">
      <c r="B1" s="317"/>
      <c r="C1" s="318"/>
      <c r="D1" s="318"/>
      <c r="E1" s="318"/>
      <c r="F1" s="318"/>
      <c r="G1" s="318"/>
      <c r="H1" s="318"/>
      <c r="I1" s="318"/>
      <c r="J1" s="318"/>
      <c r="K1" s="318"/>
    </row>
    <row r="2" spans="2:11" ht="15.75" hidden="1"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2" s="11" customFormat="1" ht="15">
      <c r="A3" s="37"/>
      <c r="B3" s="37"/>
      <c r="C3" s="37"/>
      <c r="D3" s="37"/>
      <c r="E3" s="37"/>
      <c r="F3" s="38" t="s">
        <v>348</v>
      </c>
      <c r="G3" s="310" t="s">
        <v>353</v>
      </c>
      <c r="H3" s="311"/>
      <c r="I3" s="311"/>
      <c r="J3" s="311"/>
      <c r="K3" s="311"/>
      <c r="L3" s="312"/>
    </row>
    <row r="4" spans="1:12" s="11" customFormat="1" ht="12.75" customHeight="1">
      <c r="A4" s="37"/>
      <c r="B4" s="37"/>
      <c r="C4" s="37"/>
      <c r="D4" s="37"/>
      <c r="E4" s="37"/>
      <c r="F4" s="313" t="s">
        <v>346</v>
      </c>
      <c r="G4" s="312"/>
      <c r="H4" s="312"/>
      <c r="I4" s="312"/>
      <c r="J4" s="312"/>
      <c r="K4" s="312"/>
      <c r="L4" s="312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314"/>
      <c r="G8" s="312"/>
      <c r="H8" s="312"/>
      <c r="I8" s="312"/>
      <c r="J8" s="312"/>
      <c r="K8" s="39"/>
      <c r="L8" s="39"/>
    </row>
    <row r="9" spans="1:12" s="11" customFormat="1" ht="15">
      <c r="A9" s="37"/>
      <c r="B9" s="37"/>
      <c r="C9" s="37"/>
      <c r="D9" s="37"/>
      <c r="E9" s="37"/>
      <c r="F9" s="314" t="s">
        <v>347</v>
      </c>
      <c r="G9" s="312"/>
      <c r="H9" s="312"/>
      <c r="I9" s="312"/>
      <c r="J9" s="312"/>
      <c r="K9" s="312"/>
      <c r="L9" s="312"/>
    </row>
    <row r="10" spans="1:12" s="11" customFormat="1" ht="15">
      <c r="A10" s="37"/>
      <c r="B10" s="37"/>
      <c r="C10" s="37"/>
      <c r="D10" s="37"/>
      <c r="E10" s="37"/>
      <c r="F10" s="314" t="s">
        <v>355</v>
      </c>
      <c r="G10" s="312"/>
      <c r="H10" s="312"/>
      <c r="I10" s="312"/>
      <c r="J10" s="312"/>
      <c r="K10" s="312"/>
      <c r="L10" s="312"/>
    </row>
    <row r="11" spans="1:12" s="11" customFormat="1" ht="15">
      <c r="A11" s="37"/>
      <c r="B11" s="37"/>
      <c r="C11" s="37"/>
      <c r="D11" s="37"/>
      <c r="E11" s="37"/>
      <c r="F11" s="314" t="s">
        <v>364</v>
      </c>
      <c r="G11" s="312"/>
      <c r="H11" s="312"/>
      <c r="I11" s="312"/>
      <c r="J11" s="312"/>
      <c r="K11" s="312"/>
      <c r="L11" s="312"/>
    </row>
    <row r="12" spans="1:12" s="11" customFormat="1" ht="15">
      <c r="A12" s="37"/>
      <c r="B12" s="37"/>
      <c r="C12" s="37"/>
      <c r="D12" s="37"/>
      <c r="E12" s="37"/>
      <c r="F12" s="37" t="s">
        <v>247</v>
      </c>
      <c r="G12" s="314" t="s">
        <v>354</v>
      </c>
      <c r="H12" s="312"/>
      <c r="I12" s="312"/>
      <c r="J12" s="312"/>
      <c r="K12" s="312"/>
      <c r="L12" s="312"/>
    </row>
    <row r="13" spans="1:12" s="11" customFormat="1" ht="15">
      <c r="A13" s="37"/>
      <c r="B13" s="37"/>
      <c r="C13" s="37"/>
      <c r="D13" s="37"/>
      <c r="E13" s="37"/>
      <c r="F13" s="37" t="s">
        <v>52</v>
      </c>
      <c r="G13" s="314" t="s">
        <v>52</v>
      </c>
      <c r="H13" s="312"/>
      <c r="I13" s="312"/>
      <c r="J13" s="312"/>
      <c r="K13" s="312"/>
      <c r="L13" s="312"/>
    </row>
    <row r="14" spans="1:12" s="11" customFormat="1" ht="15">
      <c r="A14" s="37"/>
      <c r="B14" s="37"/>
      <c r="C14" s="37"/>
      <c r="D14" s="37"/>
      <c r="E14" s="133"/>
      <c r="F14" s="133"/>
      <c r="G14" s="321" t="s">
        <v>369</v>
      </c>
      <c r="H14" s="321"/>
      <c r="I14" s="321"/>
      <c r="J14" s="321"/>
      <c r="K14" s="321"/>
      <c r="L14" s="321"/>
    </row>
    <row r="15" spans="1:12" ht="92.25" customHeight="1">
      <c r="A15" s="234" t="s">
        <v>370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5"/>
    </row>
    <row r="16" spans="1:12" ht="18.75" hidden="1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6"/>
    </row>
    <row r="17" spans="1:12" ht="18.75" hidden="1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</row>
    <row r="18" spans="1:12" ht="18.75" hidden="1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298"/>
    </row>
    <row r="19" spans="1:12" ht="42.75" customHeight="1" hidden="1" thickBot="1">
      <c r="A19" s="320" t="s">
        <v>192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61"/>
    </row>
    <row r="20" spans="1:12" ht="11.25" customHeight="1">
      <c r="A20" s="290" t="s">
        <v>349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</row>
    <row r="21" spans="1:13" ht="13.5">
      <c r="A21" s="291" t="s">
        <v>262</v>
      </c>
      <c r="B21" s="292"/>
      <c r="C21" s="292"/>
      <c r="D21" s="292"/>
      <c r="E21" s="292"/>
      <c r="F21" s="293"/>
      <c r="G21" s="303" t="s">
        <v>183</v>
      </c>
      <c r="H21" s="304"/>
      <c r="I21" s="304"/>
      <c r="J21" s="304"/>
      <c r="K21" s="305"/>
      <c r="L21" s="236" t="s">
        <v>350</v>
      </c>
      <c r="M21" s="237"/>
    </row>
    <row r="22" spans="1:14" ht="45" customHeight="1">
      <c r="A22" s="294"/>
      <c r="B22" s="295"/>
      <c r="C22" s="295"/>
      <c r="D22" s="295"/>
      <c r="E22" s="295"/>
      <c r="F22" s="296"/>
      <c r="G22" s="306" t="s">
        <v>255</v>
      </c>
      <c r="H22" s="307"/>
      <c r="I22" s="307"/>
      <c r="J22" s="307"/>
      <c r="K22" s="308"/>
      <c r="L22" s="238"/>
      <c r="M22" s="239"/>
      <c r="N22" s="35"/>
    </row>
    <row r="23" spans="1:15" ht="50.25" customHeight="1" hidden="1" thickBot="1">
      <c r="A23" s="297"/>
      <c r="B23" s="298"/>
      <c r="C23" s="298"/>
      <c r="D23" s="298"/>
      <c r="E23" s="298"/>
      <c r="F23" s="299"/>
      <c r="G23" s="63">
        <v>703</v>
      </c>
      <c r="H23" s="60" t="s">
        <v>9</v>
      </c>
      <c r="I23" s="60" t="s">
        <v>9</v>
      </c>
      <c r="J23" s="3" t="s">
        <v>161</v>
      </c>
      <c r="K23" s="13" t="s">
        <v>11</v>
      </c>
      <c r="L23" s="142"/>
      <c r="M23" s="191"/>
      <c r="N23" s="35"/>
      <c r="O23" s="35"/>
    </row>
    <row r="24" spans="1:13" ht="16.5" customHeight="1" hidden="1" thickBot="1">
      <c r="A24" s="297"/>
      <c r="B24" s="298"/>
      <c r="C24" s="298"/>
      <c r="D24" s="298"/>
      <c r="E24" s="298"/>
      <c r="F24" s="299"/>
      <c r="G24" s="4">
        <v>703</v>
      </c>
      <c r="H24" s="3" t="s">
        <v>8</v>
      </c>
      <c r="I24" s="3" t="s">
        <v>9</v>
      </c>
      <c r="J24" s="3" t="s">
        <v>161</v>
      </c>
      <c r="K24" s="3" t="s">
        <v>11</v>
      </c>
      <c r="L24" s="142"/>
      <c r="M24" s="138"/>
    </row>
    <row r="25" spans="1:13" ht="30" customHeight="1" hidden="1" thickBot="1">
      <c r="A25" s="297"/>
      <c r="B25" s="298"/>
      <c r="C25" s="298"/>
      <c r="D25" s="298"/>
      <c r="E25" s="298"/>
      <c r="F25" s="299"/>
      <c r="G25" s="14">
        <v>703</v>
      </c>
      <c r="H25" s="3" t="s">
        <v>8</v>
      </c>
      <c r="I25" s="3" t="s">
        <v>19</v>
      </c>
      <c r="J25" s="3" t="s">
        <v>161</v>
      </c>
      <c r="K25" s="3" t="s">
        <v>11</v>
      </c>
      <c r="L25" s="142"/>
      <c r="M25" s="138"/>
    </row>
    <row r="26" spans="1:13" ht="33" customHeight="1" hidden="1" thickBot="1">
      <c r="A26" s="297"/>
      <c r="B26" s="298"/>
      <c r="C26" s="298"/>
      <c r="D26" s="298"/>
      <c r="E26" s="298"/>
      <c r="F26" s="299"/>
      <c r="G26" s="15">
        <v>703</v>
      </c>
      <c r="H26" s="3" t="s">
        <v>8</v>
      </c>
      <c r="I26" s="3" t="s">
        <v>19</v>
      </c>
      <c r="J26" s="3" t="s">
        <v>150</v>
      </c>
      <c r="K26" s="3" t="s">
        <v>11</v>
      </c>
      <c r="L26" s="142"/>
      <c r="M26" s="138"/>
    </row>
    <row r="27" spans="1:13" ht="16.5" customHeight="1" hidden="1" thickBot="1">
      <c r="A27" s="297"/>
      <c r="B27" s="298"/>
      <c r="C27" s="298"/>
      <c r="D27" s="298"/>
      <c r="E27" s="298"/>
      <c r="F27" s="299"/>
      <c r="G27" s="15">
        <v>703</v>
      </c>
      <c r="H27" s="3" t="s">
        <v>8</v>
      </c>
      <c r="I27" s="3" t="s">
        <v>19</v>
      </c>
      <c r="J27" s="4" t="s">
        <v>135</v>
      </c>
      <c r="K27" s="3" t="s">
        <v>11</v>
      </c>
      <c r="L27" s="142"/>
      <c r="M27" s="138"/>
    </row>
    <row r="28" spans="1:14" ht="63.75" customHeight="1" hidden="1" thickBot="1">
      <c r="A28" s="297"/>
      <c r="B28" s="298"/>
      <c r="C28" s="298"/>
      <c r="D28" s="298"/>
      <c r="E28" s="298"/>
      <c r="F28" s="299"/>
      <c r="G28" s="15">
        <v>703</v>
      </c>
      <c r="H28" s="6" t="s">
        <v>8</v>
      </c>
      <c r="I28" s="6" t="s">
        <v>19</v>
      </c>
      <c r="J28" s="6" t="s">
        <v>150</v>
      </c>
      <c r="K28" s="6" t="s">
        <v>207</v>
      </c>
      <c r="L28" s="142"/>
      <c r="M28" s="138"/>
      <c r="N28" s="35"/>
    </row>
    <row r="29" spans="1:13" ht="28.5" customHeight="1" hidden="1" thickBot="1">
      <c r="A29" s="297"/>
      <c r="B29" s="298"/>
      <c r="C29" s="298"/>
      <c r="D29" s="298"/>
      <c r="E29" s="298"/>
      <c r="F29" s="299"/>
      <c r="G29" s="15">
        <v>703</v>
      </c>
      <c r="H29" s="6" t="s">
        <v>8</v>
      </c>
      <c r="I29" s="6" t="s">
        <v>19</v>
      </c>
      <c r="J29" s="6" t="s">
        <v>150</v>
      </c>
      <c r="K29" s="6" t="s">
        <v>197</v>
      </c>
      <c r="L29" s="142"/>
      <c r="M29" s="138"/>
    </row>
    <row r="30" spans="1:13" ht="16.5" customHeight="1" hidden="1" thickBot="1">
      <c r="A30" s="297"/>
      <c r="B30" s="298"/>
      <c r="C30" s="298"/>
      <c r="D30" s="298"/>
      <c r="E30" s="298"/>
      <c r="F30" s="299"/>
      <c r="G30" s="15">
        <v>703</v>
      </c>
      <c r="H30" s="6" t="s">
        <v>8</v>
      </c>
      <c r="I30" s="6" t="s">
        <v>19</v>
      </c>
      <c r="J30" s="6" t="s">
        <v>150</v>
      </c>
      <c r="K30" s="6" t="s">
        <v>63</v>
      </c>
      <c r="L30" s="142"/>
      <c r="M30" s="138"/>
    </row>
    <row r="31" spans="1:13" ht="16.5" customHeight="1" hidden="1" thickBot="1">
      <c r="A31" s="297"/>
      <c r="B31" s="298"/>
      <c r="C31" s="298"/>
      <c r="D31" s="298"/>
      <c r="E31" s="298"/>
      <c r="F31" s="299"/>
      <c r="G31" s="15">
        <v>703</v>
      </c>
      <c r="H31" s="6" t="s">
        <v>8</v>
      </c>
      <c r="I31" s="6" t="s">
        <v>19</v>
      </c>
      <c r="J31" s="6" t="s">
        <v>150</v>
      </c>
      <c r="K31" s="6" t="s">
        <v>154</v>
      </c>
      <c r="L31" s="142"/>
      <c r="M31" s="138"/>
    </row>
    <row r="32" spans="1:14" ht="48" customHeight="1" hidden="1" thickBot="1">
      <c r="A32" s="297"/>
      <c r="B32" s="298"/>
      <c r="C32" s="298"/>
      <c r="D32" s="298"/>
      <c r="E32" s="298"/>
      <c r="F32" s="299"/>
      <c r="G32" s="4">
        <v>703</v>
      </c>
      <c r="H32" s="3" t="s">
        <v>8</v>
      </c>
      <c r="I32" s="3" t="s">
        <v>13</v>
      </c>
      <c r="J32" s="3" t="s">
        <v>161</v>
      </c>
      <c r="K32" s="3" t="s">
        <v>14</v>
      </c>
      <c r="L32" s="142"/>
      <c r="M32" s="138"/>
      <c r="N32" s="35"/>
    </row>
    <row r="33" spans="1:13" ht="35.25" customHeight="1" hidden="1" thickBot="1">
      <c r="A33" s="297"/>
      <c r="B33" s="298"/>
      <c r="C33" s="298"/>
      <c r="D33" s="298"/>
      <c r="E33" s="298"/>
      <c r="F33" s="299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142"/>
      <c r="M33" s="138"/>
    </row>
    <row r="34" spans="1:13" ht="16.5" customHeight="1" hidden="1" thickBot="1">
      <c r="A34" s="297"/>
      <c r="B34" s="298"/>
      <c r="C34" s="298"/>
      <c r="D34" s="298"/>
      <c r="E34" s="298"/>
      <c r="F34" s="299"/>
      <c r="G34" s="7">
        <v>703</v>
      </c>
      <c r="H34" s="6" t="s">
        <v>8</v>
      </c>
      <c r="I34" s="6" t="s">
        <v>13</v>
      </c>
      <c r="J34" s="6" t="s">
        <v>155</v>
      </c>
      <c r="K34" s="6" t="s">
        <v>11</v>
      </c>
      <c r="L34" s="142"/>
      <c r="M34" s="138"/>
    </row>
    <row r="35" spans="1:13" ht="16.5" customHeight="1" hidden="1" thickBot="1">
      <c r="A35" s="297"/>
      <c r="B35" s="298"/>
      <c r="C35" s="298"/>
      <c r="D35" s="298"/>
      <c r="E35" s="298"/>
      <c r="F35" s="299"/>
      <c r="G35" s="7">
        <v>703</v>
      </c>
      <c r="H35" s="6" t="s">
        <v>8</v>
      </c>
      <c r="I35" s="6" t="s">
        <v>13</v>
      </c>
      <c r="J35" s="6" t="s">
        <v>155</v>
      </c>
      <c r="K35" s="6" t="s">
        <v>64</v>
      </c>
      <c r="L35" s="142"/>
      <c r="M35" s="138"/>
    </row>
    <row r="36" spans="1:13" ht="67.5" customHeight="1" hidden="1" thickBot="1">
      <c r="A36" s="297"/>
      <c r="B36" s="298"/>
      <c r="C36" s="298"/>
      <c r="D36" s="298"/>
      <c r="E36" s="298"/>
      <c r="F36" s="299"/>
      <c r="G36" s="7">
        <v>703</v>
      </c>
      <c r="H36" s="6" t="s">
        <v>8</v>
      </c>
      <c r="I36" s="6" t="s">
        <v>13</v>
      </c>
      <c r="J36" s="6" t="s">
        <v>155</v>
      </c>
      <c r="K36" s="6" t="s">
        <v>207</v>
      </c>
      <c r="L36" s="142"/>
      <c r="M36" s="138"/>
    </row>
    <row r="37" spans="1:13" ht="35.25" customHeight="1" hidden="1" thickBot="1">
      <c r="A37" s="297"/>
      <c r="B37" s="298"/>
      <c r="C37" s="298"/>
      <c r="D37" s="298"/>
      <c r="E37" s="298"/>
      <c r="F37" s="299"/>
      <c r="G37" s="7">
        <v>703</v>
      </c>
      <c r="H37" s="6" t="s">
        <v>8</v>
      </c>
      <c r="I37" s="6" t="s">
        <v>13</v>
      </c>
      <c r="J37" s="6" t="s">
        <v>155</v>
      </c>
      <c r="K37" s="6" t="s">
        <v>197</v>
      </c>
      <c r="L37" s="142"/>
      <c r="M37" s="138"/>
    </row>
    <row r="38" spans="1:13" ht="16.5" customHeight="1" hidden="1" thickBot="1">
      <c r="A38" s="297"/>
      <c r="B38" s="298"/>
      <c r="C38" s="298"/>
      <c r="D38" s="298"/>
      <c r="E38" s="298"/>
      <c r="F38" s="299"/>
      <c r="G38" s="7">
        <v>703</v>
      </c>
      <c r="H38" s="6" t="s">
        <v>8</v>
      </c>
      <c r="I38" s="6" t="s">
        <v>13</v>
      </c>
      <c r="J38" s="6" t="s">
        <v>155</v>
      </c>
      <c r="K38" s="6" t="s">
        <v>63</v>
      </c>
      <c r="L38" s="142"/>
      <c r="M38" s="138"/>
    </row>
    <row r="39" spans="1:13" ht="16.5" customHeight="1" hidden="1" thickBot="1">
      <c r="A39" s="297"/>
      <c r="B39" s="298"/>
      <c r="C39" s="298"/>
      <c r="D39" s="298"/>
      <c r="E39" s="298"/>
      <c r="F39" s="299"/>
      <c r="G39" s="7">
        <v>703</v>
      </c>
      <c r="H39" s="6" t="s">
        <v>8</v>
      </c>
      <c r="I39" s="6" t="s">
        <v>13</v>
      </c>
      <c r="J39" s="6" t="s">
        <v>155</v>
      </c>
      <c r="K39" s="6" t="s">
        <v>154</v>
      </c>
      <c r="L39" s="142"/>
      <c r="M39" s="138"/>
    </row>
    <row r="40" spans="1:13" ht="32.25" customHeight="1" hidden="1" thickBot="1">
      <c r="A40" s="297"/>
      <c r="B40" s="298"/>
      <c r="C40" s="298"/>
      <c r="D40" s="298"/>
      <c r="E40" s="298"/>
      <c r="F40" s="299"/>
      <c r="G40" s="7">
        <v>703</v>
      </c>
      <c r="H40" s="6" t="s">
        <v>8</v>
      </c>
      <c r="I40" s="6" t="s">
        <v>13</v>
      </c>
      <c r="J40" s="6" t="s">
        <v>155</v>
      </c>
      <c r="K40" s="6" t="s">
        <v>201</v>
      </c>
      <c r="L40" s="142"/>
      <c r="M40" s="138"/>
    </row>
    <row r="41" spans="1:13" ht="32.25" customHeight="1" hidden="1" thickBot="1">
      <c r="A41" s="297"/>
      <c r="B41" s="298"/>
      <c r="C41" s="298"/>
      <c r="D41" s="298"/>
      <c r="E41" s="298"/>
      <c r="F41" s="299"/>
      <c r="G41" s="7">
        <v>703</v>
      </c>
      <c r="H41" s="6" t="s">
        <v>8</v>
      </c>
      <c r="I41" s="6" t="s">
        <v>13</v>
      </c>
      <c r="J41" s="6" t="s">
        <v>155</v>
      </c>
      <c r="K41" s="6" t="s">
        <v>200</v>
      </c>
      <c r="L41" s="142"/>
      <c r="M41" s="138"/>
    </row>
    <row r="42" spans="1:13" ht="16.5" customHeight="1" hidden="1" thickBot="1">
      <c r="A42" s="297"/>
      <c r="B42" s="298"/>
      <c r="C42" s="298"/>
      <c r="D42" s="298"/>
      <c r="E42" s="298"/>
      <c r="F42" s="299"/>
      <c r="G42" s="7">
        <v>703</v>
      </c>
      <c r="H42" s="6" t="s">
        <v>8</v>
      </c>
      <c r="I42" s="6" t="s">
        <v>13</v>
      </c>
      <c r="J42" s="6" t="s">
        <v>155</v>
      </c>
      <c r="K42" s="6" t="s">
        <v>65</v>
      </c>
      <c r="L42" s="142"/>
      <c r="M42" s="138"/>
    </row>
    <row r="43" spans="1:13" ht="16.5" customHeight="1" hidden="1" thickBot="1">
      <c r="A43" s="297"/>
      <c r="B43" s="298"/>
      <c r="C43" s="298"/>
      <c r="D43" s="298"/>
      <c r="E43" s="298"/>
      <c r="F43" s="299"/>
      <c r="G43" s="7">
        <v>703</v>
      </c>
      <c r="H43" s="6" t="s">
        <v>8</v>
      </c>
      <c r="I43" s="6" t="s">
        <v>13</v>
      </c>
      <c r="J43" s="6" t="s">
        <v>155</v>
      </c>
      <c r="K43" s="6" t="s">
        <v>66</v>
      </c>
      <c r="L43" s="142"/>
      <c r="M43" s="138"/>
    </row>
    <row r="44" spans="1:13" ht="16.5" customHeight="1" hidden="1" thickBot="1">
      <c r="A44" s="297"/>
      <c r="B44" s="298"/>
      <c r="C44" s="298"/>
      <c r="D44" s="298"/>
      <c r="E44" s="298"/>
      <c r="F44" s="299"/>
      <c r="G44" s="7">
        <v>703</v>
      </c>
      <c r="H44" s="6" t="s">
        <v>8</v>
      </c>
      <c r="I44" s="6" t="s">
        <v>13</v>
      </c>
      <c r="J44" s="6" t="s">
        <v>155</v>
      </c>
      <c r="K44" s="6" t="s">
        <v>67</v>
      </c>
      <c r="L44" s="142"/>
      <c r="M44" s="138"/>
    </row>
    <row r="45" spans="1:13" ht="16.5" customHeight="1" hidden="1" thickBot="1">
      <c r="A45" s="297"/>
      <c r="B45" s="298"/>
      <c r="C45" s="298"/>
      <c r="D45" s="298"/>
      <c r="E45" s="298"/>
      <c r="F45" s="299"/>
      <c r="G45" s="5"/>
      <c r="H45" s="6" t="s">
        <v>8</v>
      </c>
      <c r="I45" s="6" t="s">
        <v>13</v>
      </c>
      <c r="J45" s="6" t="s">
        <v>155</v>
      </c>
      <c r="K45" s="6" t="s">
        <v>9</v>
      </c>
      <c r="L45" s="142"/>
      <c r="M45" s="138"/>
    </row>
    <row r="46" spans="1:13" ht="16.5" customHeight="1" hidden="1" thickBot="1">
      <c r="A46" s="297"/>
      <c r="B46" s="298"/>
      <c r="C46" s="298"/>
      <c r="D46" s="298"/>
      <c r="E46" s="298"/>
      <c r="F46" s="299"/>
      <c r="G46" s="7">
        <v>703</v>
      </c>
      <c r="H46" s="3" t="s">
        <v>8</v>
      </c>
      <c r="I46" s="3" t="s">
        <v>58</v>
      </c>
      <c r="J46" s="6" t="s">
        <v>155</v>
      </c>
      <c r="K46" s="3" t="s">
        <v>11</v>
      </c>
      <c r="L46" s="142"/>
      <c r="M46" s="138"/>
    </row>
    <row r="47" spans="1:13" s="17" customFormat="1" ht="16.5" customHeight="1" hidden="1" thickBot="1">
      <c r="A47" s="297"/>
      <c r="B47" s="298"/>
      <c r="C47" s="298"/>
      <c r="D47" s="298"/>
      <c r="E47" s="298"/>
      <c r="F47" s="299"/>
      <c r="G47" s="7">
        <v>703</v>
      </c>
      <c r="H47" s="6" t="s">
        <v>8</v>
      </c>
      <c r="I47" s="6" t="s">
        <v>58</v>
      </c>
      <c r="J47" s="6" t="s">
        <v>155</v>
      </c>
      <c r="K47" s="6" t="s">
        <v>11</v>
      </c>
      <c r="L47" s="142"/>
      <c r="M47" s="189"/>
    </row>
    <row r="48" spans="1:13" ht="16.5" customHeight="1" hidden="1" thickBot="1">
      <c r="A48" s="297"/>
      <c r="B48" s="298"/>
      <c r="C48" s="298"/>
      <c r="D48" s="298"/>
      <c r="E48" s="298"/>
      <c r="F48" s="299"/>
      <c r="G48" s="7">
        <v>703</v>
      </c>
      <c r="H48" s="6" t="s">
        <v>8</v>
      </c>
      <c r="I48" s="6" t="s">
        <v>58</v>
      </c>
      <c r="J48" s="6" t="s">
        <v>155</v>
      </c>
      <c r="K48" s="6" t="s">
        <v>11</v>
      </c>
      <c r="L48" s="142"/>
      <c r="M48" s="138"/>
    </row>
    <row r="49" spans="1:13" ht="16.5" customHeight="1" hidden="1" thickBot="1">
      <c r="A49" s="297"/>
      <c r="B49" s="298"/>
      <c r="C49" s="298"/>
      <c r="D49" s="298"/>
      <c r="E49" s="298"/>
      <c r="F49" s="299"/>
      <c r="G49" s="7">
        <v>703</v>
      </c>
      <c r="H49" s="6" t="s">
        <v>8</v>
      </c>
      <c r="I49" s="6" t="s">
        <v>58</v>
      </c>
      <c r="J49" s="6" t="s">
        <v>155</v>
      </c>
      <c r="K49" s="6" t="s">
        <v>68</v>
      </c>
      <c r="L49" s="142"/>
      <c r="M49" s="138"/>
    </row>
    <row r="50" spans="1:13" ht="16.5" customHeight="1" hidden="1" thickBot="1">
      <c r="A50" s="297"/>
      <c r="B50" s="298"/>
      <c r="C50" s="298"/>
      <c r="D50" s="298"/>
      <c r="E50" s="298"/>
      <c r="F50" s="299"/>
      <c r="G50" s="59"/>
      <c r="H50" s="6" t="s">
        <v>8</v>
      </c>
      <c r="I50" s="6" t="s">
        <v>58</v>
      </c>
      <c r="J50" s="6" t="s">
        <v>155</v>
      </c>
      <c r="K50" s="6"/>
      <c r="L50" s="142"/>
      <c r="M50" s="138"/>
    </row>
    <row r="51" spans="1:13" ht="16.5" customHeight="1" hidden="1" thickBot="1">
      <c r="A51" s="297"/>
      <c r="B51" s="298"/>
      <c r="C51" s="298"/>
      <c r="D51" s="298"/>
      <c r="E51" s="298"/>
      <c r="F51" s="299"/>
      <c r="G51" s="59"/>
      <c r="H51" s="6" t="s">
        <v>8</v>
      </c>
      <c r="I51" s="6" t="s">
        <v>58</v>
      </c>
      <c r="J51" s="6" t="s">
        <v>155</v>
      </c>
      <c r="K51" s="6"/>
      <c r="L51" s="142"/>
      <c r="M51" s="138"/>
    </row>
    <row r="52" spans="1:13" ht="16.5" customHeight="1" hidden="1" thickBot="1">
      <c r="A52" s="297"/>
      <c r="B52" s="298"/>
      <c r="C52" s="298"/>
      <c r="D52" s="298"/>
      <c r="E52" s="298"/>
      <c r="F52" s="299"/>
      <c r="G52" s="7">
        <v>703</v>
      </c>
      <c r="H52" s="6" t="s">
        <v>8</v>
      </c>
      <c r="I52" s="6" t="s">
        <v>13</v>
      </c>
      <c r="J52" s="6" t="s">
        <v>155</v>
      </c>
      <c r="K52" s="6" t="s">
        <v>17</v>
      </c>
      <c r="L52" s="142"/>
      <c r="M52" s="138"/>
    </row>
    <row r="53" spans="1:13" ht="16.5" customHeight="1" hidden="1" thickBot="1">
      <c r="A53" s="297"/>
      <c r="B53" s="298"/>
      <c r="C53" s="298"/>
      <c r="D53" s="298"/>
      <c r="E53" s="298"/>
      <c r="F53" s="299"/>
      <c r="G53" s="7">
        <v>703</v>
      </c>
      <c r="H53" s="6" t="s">
        <v>8</v>
      </c>
      <c r="I53" s="6" t="s">
        <v>13</v>
      </c>
      <c r="J53" s="6" t="s">
        <v>155</v>
      </c>
      <c r="K53" s="6" t="s">
        <v>224</v>
      </c>
      <c r="L53" s="142"/>
      <c r="M53" s="138"/>
    </row>
    <row r="54" spans="1:13" ht="16.5" customHeight="1" hidden="1" thickBot="1">
      <c r="A54" s="297"/>
      <c r="B54" s="298"/>
      <c r="C54" s="298"/>
      <c r="D54" s="298"/>
      <c r="E54" s="298"/>
      <c r="F54" s="299"/>
      <c r="G54" s="7">
        <v>703</v>
      </c>
      <c r="H54" s="6" t="s">
        <v>8</v>
      </c>
      <c r="I54" s="6" t="s">
        <v>13</v>
      </c>
      <c r="J54" s="6" t="s">
        <v>155</v>
      </c>
      <c r="K54" s="6" t="s">
        <v>203</v>
      </c>
      <c r="L54" s="142"/>
      <c r="M54" s="138"/>
    </row>
    <row r="55" spans="1:13" ht="16.5" customHeight="1" hidden="1" thickBot="1">
      <c r="A55" s="297"/>
      <c r="B55" s="298"/>
      <c r="C55" s="298"/>
      <c r="D55" s="298"/>
      <c r="E55" s="298"/>
      <c r="F55" s="299"/>
      <c r="G55" s="7">
        <v>703</v>
      </c>
      <c r="H55" s="6" t="s">
        <v>8</v>
      </c>
      <c r="I55" s="6" t="s">
        <v>13</v>
      </c>
      <c r="J55" s="6" t="s">
        <v>155</v>
      </c>
      <c r="K55" s="6" t="s">
        <v>204</v>
      </c>
      <c r="L55" s="142"/>
      <c r="M55" s="138"/>
    </row>
    <row r="56" spans="1:13" ht="16.5" customHeight="1" hidden="1" thickBot="1">
      <c r="A56" s="297"/>
      <c r="B56" s="298"/>
      <c r="C56" s="298"/>
      <c r="D56" s="298"/>
      <c r="E56" s="298"/>
      <c r="F56" s="299"/>
      <c r="G56" s="7">
        <v>703</v>
      </c>
      <c r="H56" s="6" t="s">
        <v>8</v>
      </c>
      <c r="I56" s="6" t="s">
        <v>13</v>
      </c>
      <c r="J56" s="6" t="s">
        <v>155</v>
      </c>
      <c r="K56" s="6" t="s">
        <v>66</v>
      </c>
      <c r="L56" s="142"/>
      <c r="M56" s="138"/>
    </row>
    <row r="57" spans="1:13" ht="16.5" customHeight="1" hidden="1" thickBot="1">
      <c r="A57" s="297"/>
      <c r="B57" s="298"/>
      <c r="C57" s="298"/>
      <c r="D57" s="298"/>
      <c r="E57" s="298"/>
      <c r="F57" s="299"/>
      <c r="G57" s="7">
        <v>703</v>
      </c>
      <c r="H57" s="6" t="s">
        <v>8</v>
      </c>
      <c r="I57" s="6" t="s">
        <v>13</v>
      </c>
      <c r="J57" s="6" t="s">
        <v>155</v>
      </c>
      <c r="K57" s="6" t="s">
        <v>67</v>
      </c>
      <c r="L57" s="142"/>
      <c r="M57" s="138"/>
    </row>
    <row r="58" spans="1:13" ht="16.5" customHeight="1" hidden="1" thickBot="1">
      <c r="A58" s="297"/>
      <c r="B58" s="298"/>
      <c r="C58" s="298"/>
      <c r="D58" s="298"/>
      <c r="E58" s="298"/>
      <c r="F58" s="299"/>
      <c r="G58" s="7">
        <v>703</v>
      </c>
      <c r="H58" s="6" t="s">
        <v>8</v>
      </c>
      <c r="I58" s="6" t="s">
        <v>13</v>
      </c>
      <c r="J58" s="6" t="s">
        <v>155</v>
      </c>
      <c r="K58" s="6" t="s">
        <v>67</v>
      </c>
      <c r="L58" s="142"/>
      <c r="M58" s="138"/>
    </row>
    <row r="59" spans="1:13" ht="16.5" customHeight="1" hidden="1" thickBot="1">
      <c r="A59" s="297"/>
      <c r="B59" s="298"/>
      <c r="C59" s="298"/>
      <c r="D59" s="298"/>
      <c r="E59" s="298"/>
      <c r="F59" s="299"/>
      <c r="G59" s="7">
        <v>703</v>
      </c>
      <c r="H59" s="6" t="s">
        <v>8</v>
      </c>
      <c r="I59" s="6" t="s">
        <v>13</v>
      </c>
      <c r="J59" s="6" t="s">
        <v>155</v>
      </c>
      <c r="K59" s="6" t="s">
        <v>136</v>
      </c>
      <c r="L59" s="142"/>
      <c r="M59" s="138"/>
    </row>
    <row r="60" spans="1:13" s="18" customFormat="1" ht="16.5" customHeight="1" hidden="1" thickBot="1">
      <c r="A60" s="297"/>
      <c r="B60" s="298"/>
      <c r="C60" s="298"/>
      <c r="D60" s="298"/>
      <c r="E60" s="298"/>
      <c r="F60" s="299"/>
      <c r="G60" s="14">
        <v>703</v>
      </c>
      <c r="H60" s="3" t="s">
        <v>8</v>
      </c>
      <c r="I60" s="3" t="s">
        <v>56</v>
      </c>
      <c r="J60" s="3" t="s">
        <v>161</v>
      </c>
      <c r="K60" s="3" t="s">
        <v>11</v>
      </c>
      <c r="L60" s="142"/>
      <c r="M60" s="190"/>
    </row>
    <row r="61" spans="1:13" ht="16.5" customHeight="1" hidden="1" thickBot="1">
      <c r="A61" s="297"/>
      <c r="B61" s="298"/>
      <c r="C61" s="298"/>
      <c r="D61" s="298"/>
      <c r="E61" s="298"/>
      <c r="F61" s="299"/>
      <c r="G61" s="15">
        <v>703</v>
      </c>
      <c r="H61" s="6" t="s">
        <v>8</v>
      </c>
      <c r="I61" s="6" t="s">
        <v>56</v>
      </c>
      <c r="J61" s="6" t="s">
        <v>173</v>
      </c>
      <c r="K61" s="6" t="s">
        <v>11</v>
      </c>
      <c r="L61" s="142"/>
      <c r="M61" s="138"/>
    </row>
    <row r="62" spans="1:13" ht="16.5" customHeight="1" hidden="1" thickBot="1">
      <c r="A62" s="297"/>
      <c r="B62" s="298"/>
      <c r="C62" s="298"/>
      <c r="D62" s="298"/>
      <c r="E62" s="298"/>
      <c r="F62" s="299"/>
      <c r="G62" s="15">
        <v>703</v>
      </c>
      <c r="H62" s="6" t="s">
        <v>8</v>
      </c>
      <c r="I62" s="6" t="s">
        <v>56</v>
      </c>
      <c r="J62" s="6" t="s">
        <v>173</v>
      </c>
      <c r="K62" s="6" t="s">
        <v>177</v>
      </c>
      <c r="L62" s="142"/>
      <c r="M62" s="138"/>
    </row>
    <row r="63" spans="1:13" s="18" customFormat="1" ht="56.25" customHeight="1" hidden="1" thickBot="1">
      <c r="A63" s="297"/>
      <c r="B63" s="298"/>
      <c r="C63" s="298"/>
      <c r="D63" s="298"/>
      <c r="E63" s="298"/>
      <c r="F63" s="299"/>
      <c r="G63" s="4">
        <v>703</v>
      </c>
      <c r="H63" s="3" t="s">
        <v>8</v>
      </c>
      <c r="I63" s="3" t="s">
        <v>227</v>
      </c>
      <c r="J63" s="3" t="s">
        <v>161</v>
      </c>
      <c r="K63" s="3" t="s">
        <v>11</v>
      </c>
      <c r="L63" s="142"/>
      <c r="M63" s="190"/>
    </row>
    <row r="64" spans="1:13" s="18" customFormat="1" ht="37.5" customHeight="1" hidden="1" thickBot="1">
      <c r="A64" s="297"/>
      <c r="B64" s="298"/>
      <c r="C64" s="298"/>
      <c r="D64" s="298"/>
      <c r="E64" s="298"/>
      <c r="F64" s="299"/>
      <c r="G64" s="4">
        <v>703</v>
      </c>
      <c r="H64" s="3" t="s">
        <v>8</v>
      </c>
      <c r="I64" s="3" t="s">
        <v>227</v>
      </c>
      <c r="J64" s="3" t="s">
        <v>229</v>
      </c>
      <c r="K64" s="3" t="s">
        <v>11</v>
      </c>
      <c r="L64" s="142"/>
      <c r="M64" s="190"/>
    </row>
    <row r="65" spans="1:13" ht="16.5" customHeight="1" hidden="1" thickBot="1">
      <c r="A65" s="297"/>
      <c r="B65" s="298"/>
      <c r="C65" s="298"/>
      <c r="D65" s="298"/>
      <c r="E65" s="298"/>
      <c r="F65" s="299"/>
      <c r="G65" s="7">
        <v>703</v>
      </c>
      <c r="H65" s="6" t="s">
        <v>8</v>
      </c>
      <c r="I65" s="6" t="s">
        <v>227</v>
      </c>
      <c r="J65" s="6" t="s">
        <v>229</v>
      </c>
      <c r="K65" s="6" t="s">
        <v>17</v>
      </c>
      <c r="L65" s="142"/>
      <c r="M65" s="138"/>
    </row>
    <row r="66" spans="1:13" ht="16.5" customHeight="1" hidden="1" thickBot="1">
      <c r="A66" s="297"/>
      <c r="B66" s="298"/>
      <c r="C66" s="298"/>
      <c r="D66" s="298"/>
      <c r="E66" s="298"/>
      <c r="F66" s="299"/>
      <c r="G66" s="7">
        <v>703</v>
      </c>
      <c r="H66" s="6" t="s">
        <v>8</v>
      </c>
      <c r="I66" s="6" t="s">
        <v>227</v>
      </c>
      <c r="J66" s="6" t="s">
        <v>229</v>
      </c>
      <c r="K66" s="6" t="s">
        <v>224</v>
      </c>
      <c r="L66" s="142"/>
      <c r="M66" s="138"/>
    </row>
    <row r="67" spans="1:13" s="18" customFormat="1" ht="56.25" customHeight="1" hidden="1" thickBot="1">
      <c r="A67" s="297"/>
      <c r="B67" s="298"/>
      <c r="C67" s="298"/>
      <c r="D67" s="298"/>
      <c r="E67" s="298"/>
      <c r="F67" s="299"/>
      <c r="G67" s="4">
        <v>703</v>
      </c>
      <c r="H67" s="3" t="s">
        <v>8</v>
      </c>
      <c r="I67" s="3" t="s">
        <v>227</v>
      </c>
      <c r="J67" s="3" t="s">
        <v>161</v>
      </c>
      <c r="K67" s="3" t="s">
        <v>11</v>
      </c>
      <c r="L67" s="142"/>
      <c r="M67" s="190"/>
    </row>
    <row r="68" spans="1:13" ht="51" customHeight="1" hidden="1" thickBot="1">
      <c r="A68" s="297"/>
      <c r="B68" s="298"/>
      <c r="C68" s="298"/>
      <c r="D68" s="298"/>
      <c r="E68" s="298"/>
      <c r="F68" s="299"/>
      <c r="G68" s="7">
        <v>703</v>
      </c>
      <c r="H68" s="6" t="s">
        <v>8</v>
      </c>
      <c r="I68" s="6" t="s">
        <v>227</v>
      </c>
      <c r="J68" s="6" t="s">
        <v>228</v>
      </c>
      <c r="K68" s="6" t="s">
        <v>11</v>
      </c>
      <c r="L68" s="142"/>
      <c r="M68" s="138"/>
    </row>
    <row r="69" spans="1:13" ht="16.5" customHeight="1" hidden="1" thickBot="1">
      <c r="A69" s="297"/>
      <c r="B69" s="298"/>
      <c r="C69" s="298"/>
      <c r="D69" s="298"/>
      <c r="E69" s="298"/>
      <c r="F69" s="299"/>
      <c r="G69" s="7">
        <v>703</v>
      </c>
      <c r="H69" s="6" t="s">
        <v>8</v>
      </c>
      <c r="I69" s="6" t="s">
        <v>227</v>
      </c>
      <c r="J69" s="6" t="s">
        <v>228</v>
      </c>
      <c r="K69" s="6" t="s">
        <v>17</v>
      </c>
      <c r="L69" s="142"/>
      <c r="M69" s="138"/>
    </row>
    <row r="70" spans="1:13" ht="16.5" customHeight="1" hidden="1" thickBot="1">
      <c r="A70" s="297"/>
      <c r="B70" s="298"/>
      <c r="C70" s="298"/>
      <c r="D70" s="298"/>
      <c r="E70" s="298"/>
      <c r="F70" s="299"/>
      <c r="G70" s="7">
        <v>703</v>
      </c>
      <c r="H70" s="6" t="s">
        <v>8</v>
      </c>
      <c r="I70" s="6" t="s">
        <v>227</v>
      </c>
      <c r="J70" s="6" t="s">
        <v>228</v>
      </c>
      <c r="K70" s="6" t="s">
        <v>224</v>
      </c>
      <c r="L70" s="142"/>
      <c r="M70" s="138"/>
    </row>
    <row r="71" spans="1:13" ht="16.5" customHeight="1" hidden="1" thickBot="1">
      <c r="A71" s="297"/>
      <c r="B71" s="298"/>
      <c r="C71" s="298"/>
      <c r="D71" s="298"/>
      <c r="E71" s="298"/>
      <c r="F71" s="299"/>
      <c r="G71" s="15"/>
      <c r="H71" s="6"/>
      <c r="I71" s="6"/>
      <c r="J71" s="6"/>
      <c r="K71" s="6"/>
      <c r="L71" s="142"/>
      <c r="M71" s="138"/>
    </row>
    <row r="72" spans="1:13" ht="16.5" customHeight="1" hidden="1" thickBot="1">
      <c r="A72" s="297"/>
      <c r="B72" s="298"/>
      <c r="C72" s="298"/>
      <c r="D72" s="298"/>
      <c r="E72" s="298"/>
      <c r="F72" s="299"/>
      <c r="G72" s="15"/>
      <c r="H72" s="6"/>
      <c r="I72" s="6"/>
      <c r="J72" s="6"/>
      <c r="K72" s="6"/>
      <c r="L72" s="142"/>
      <c r="M72" s="138"/>
    </row>
    <row r="73" spans="1:13" ht="16.5" customHeight="1" hidden="1" thickBot="1">
      <c r="A73" s="297"/>
      <c r="B73" s="298"/>
      <c r="C73" s="298"/>
      <c r="D73" s="298"/>
      <c r="E73" s="298"/>
      <c r="F73" s="299"/>
      <c r="G73" s="14">
        <v>703</v>
      </c>
      <c r="H73" s="3" t="s">
        <v>8</v>
      </c>
      <c r="I73" s="3" t="s">
        <v>56</v>
      </c>
      <c r="J73" s="3" t="s">
        <v>161</v>
      </c>
      <c r="K73" s="3" t="s">
        <v>11</v>
      </c>
      <c r="L73" s="142"/>
      <c r="M73" s="138"/>
    </row>
    <row r="74" spans="1:13" ht="37.5" customHeight="1" hidden="1" thickBot="1">
      <c r="A74" s="297"/>
      <c r="B74" s="298"/>
      <c r="C74" s="298"/>
      <c r="D74" s="298"/>
      <c r="E74" s="298"/>
      <c r="F74" s="299"/>
      <c r="G74" s="14">
        <v>703</v>
      </c>
      <c r="H74" s="3" t="s">
        <v>8</v>
      </c>
      <c r="I74" s="3" t="s">
        <v>56</v>
      </c>
      <c r="J74" s="3" t="s">
        <v>242</v>
      </c>
      <c r="K74" s="3" t="s">
        <v>11</v>
      </c>
      <c r="L74" s="142"/>
      <c r="M74" s="138"/>
    </row>
    <row r="75" spans="1:13" ht="16.5" customHeight="1" hidden="1" thickBot="1">
      <c r="A75" s="297"/>
      <c r="B75" s="298"/>
      <c r="C75" s="298"/>
      <c r="D75" s="298"/>
      <c r="E75" s="298"/>
      <c r="F75" s="299"/>
      <c r="G75" s="15">
        <v>703</v>
      </c>
      <c r="H75" s="6" t="s">
        <v>8</v>
      </c>
      <c r="I75" s="6" t="s">
        <v>56</v>
      </c>
      <c r="J75" s="6" t="s">
        <v>242</v>
      </c>
      <c r="K75" s="6" t="s">
        <v>203</v>
      </c>
      <c r="L75" s="142"/>
      <c r="M75" s="138"/>
    </row>
    <row r="76" spans="1:13" ht="16.5" customHeight="1" hidden="1" thickBot="1">
      <c r="A76" s="297"/>
      <c r="B76" s="298"/>
      <c r="C76" s="298"/>
      <c r="D76" s="298"/>
      <c r="E76" s="298"/>
      <c r="F76" s="299"/>
      <c r="G76" s="15">
        <v>703</v>
      </c>
      <c r="H76" s="6" t="s">
        <v>8</v>
      </c>
      <c r="I76" s="6" t="s">
        <v>56</v>
      </c>
      <c r="J76" s="6" t="s">
        <v>242</v>
      </c>
      <c r="K76" s="6" t="s">
        <v>243</v>
      </c>
      <c r="L76" s="142"/>
      <c r="M76" s="138"/>
    </row>
    <row r="77" spans="1:13" ht="21" customHeight="1" hidden="1" thickBot="1">
      <c r="A77" s="297"/>
      <c r="B77" s="298"/>
      <c r="C77" s="298"/>
      <c r="D77" s="298"/>
      <c r="E77" s="298"/>
      <c r="F77" s="299"/>
      <c r="G77" s="64">
        <v>703</v>
      </c>
      <c r="H77" s="3" t="s">
        <v>8</v>
      </c>
      <c r="I77" s="3" t="s">
        <v>120</v>
      </c>
      <c r="J77" s="3" t="s">
        <v>161</v>
      </c>
      <c r="K77" s="3" t="s">
        <v>11</v>
      </c>
      <c r="L77" s="142"/>
      <c r="M77" s="138"/>
    </row>
    <row r="78" spans="1:13" ht="16.5" customHeight="1" hidden="1" thickBot="1">
      <c r="A78" s="297"/>
      <c r="B78" s="298"/>
      <c r="C78" s="298"/>
      <c r="D78" s="298"/>
      <c r="E78" s="298"/>
      <c r="F78" s="299"/>
      <c r="G78" s="65">
        <v>703</v>
      </c>
      <c r="H78" s="6" t="s">
        <v>8</v>
      </c>
      <c r="I78" s="6" t="s">
        <v>120</v>
      </c>
      <c r="J78" s="23" t="s">
        <v>156</v>
      </c>
      <c r="K78" s="6" t="s">
        <v>11</v>
      </c>
      <c r="L78" s="142"/>
      <c r="M78" s="138"/>
    </row>
    <row r="79" spans="1:13" ht="16.5" customHeight="1" hidden="1" thickBot="1">
      <c r="A79" s="297"/>
      <c r="B79" s="298"/>
      <c r="C79" s="298"/>
      <c r="D79" s="298"/>
      <c r="E79" s="298"/>
      <c r="F79" s="299"/>
      <c r="G79" s="65">
        <v>703</v>
      </c>
      <c r="H79" s="6" t="s">
        <v>8</v>
      </c>
      <c r="I79" s="6" t="s">
        <v>120</v>
      </c>
      <c r="J79" s="23" t="s">
        <v>156</v>
      </c>
      <c r="K79" s="6" t="s">
        <v>65</v>
      </c>
      <c r="L79" s="142"/>
      <c r="M79" s="138"/>
    </row>
    <row r="80" spans="1:13" ht="16.5" customHeight="1" hidden="1" thickBot="1">
      <c r="A80" s="297"/>
      <c r="B80" s="298"/>
      <c r="C80" s="298"/>
      <c r="D80" s="298"/>
      <c r="E80" s="298"/>
      <c r="F80" s="299"/>
      <c r="G80" s="65">
        <v>703</v>
      </c>
      <c r="H80" s="6" t="s">
        <v>8</v>
      </c>
      <c r="I80" s="6" t="s">
        <v>120</v>
      </c>
      <c r="J80" s="23" t="s">
        <v>122</v>
      </c>
      <c r="K80" s="6" t="s">
        <v>11</v>
      </c>
      <c r="L80" s="142"/>
      <c r="M80" s="138"/>
    </row>
    <row r="81" spans="1:13" ht="16.5" customHeight="1" hidden="1" thickBot="1">
      <c r="A81" s="297"/>
      <c r="B81" s="298"/>
      <c r="C81" s="298"/>
      <c r="D81" s="298"/>
      <c r="E81" s="298"/>
      <c r="F81" s="299"/>
      <c r="G81" s="65">
        <v>703</v>
      </c>
      <c r="H81" s="6" t="s">
        <v>8</v>
      </c>
      <c r="I81" s="6" t="s">
        <v>120</v>
      </c>
      <c r="J81" s="23" t="s">
        <v>127</v>
      </c>
      <c r="K81" s="6" t="s">
        <v>67</v>
      </c>
      <c r="L81" s="142"/>
      <c r="M81" s="138"/>
    </row>
    <row r="82" spans="1:13" ht="16.5" customHeight="1" hidden="1" thickBot="1">
      <c r="A82" s="297"/>
      <c r="B82" s="298"/>
      <c r="C82" s="298"/>
      <c r="D82" s="298"/>
      <c r="E82" s="298"/>
      <c r="F82" s="299"/>
      <c r="G82" s="65">
        <v>703</v>
      </c>
      <c r="H82" s="6" t="s">
        <v>8</v>
      </c>
      <c r="I82" s="6" t="s">
        <v>120</v>
      </c>
      <c r="J82" s="23" t="s">
        <v>122</v>
      </c>
      <c r="K82" s="6" t="s">
        <v>65</v>
      </c>
      <c r="L82" s="142"/>
      <c r="M82" s="138"/>
    </row>
    <row r="83" spans="1:13" ht="35.25" customHeight="1" hidden="1" thickBot="1">
      <c r="A83" s="297"/>
      <c r="B83" s="298"/>
      <c r="C83" s="298"/>
      <c r="D83" s="298"/>
      <c r="E83" s="298"/>
      <c r="F83" s="299"/>
      <c r="G83" s="65">
        <v>703</v>
      </c>
      <c r="H83" s="6" t="s">
        <v>8</v>
      </c>
      <c r="I83" s="6" t="s">
        <v>120</v>
      </c>
      <c r="J83" s="23" t="s">
        <v>221</v>
      </c>
      <c r="K83" s="6" t="s">
        <v>11</v>
      </c>
      <c r="L83" s="142"/>
      <c r="M83" s="138"/>
    </row>
    <row r="84" spans="1:13" ht="32.25" customHeight="1" hidden="1" thickBot="1">
      <c r="A84" s="297"/>
      <c r="B84" s="298"/>
      <c r="C84" s="298"/>
      <c r="D84" s="298"/>
      <c r="E84" s="298"/>
      <c r="F84" s="299"/>
      <c r="G84" s="65">
        <v>703</v>
      </c>
      <c r="H84" s="6" t="s">
        <v>8</v>
      </c>
      <c r="I84" s="6" t="s">
        <v>120</v>
      </c>
      <c r="J84" s="23" t="s">
        <v>221</v>
      </c>
      <c r="K84" s="6" t="s">
        <v>201</v>
      </c>
      <c r="L84" s="142"/>
      <c r="M84" s="138"/>
    </row>
    <row r="85" spans="1:13" ht="35.25" customHeight="1" hidden="1" thickBot="1">
      <c r="A85" s="297"/>
      <c r="B85" s="298"/>
      <c r="C85" s="298"/>
      <c r="D85" s="298"/>
      <c r="E85" s="298"/>
      <c r="F85" s="299"/>
      <c r="G85" s="65">
        <v>703</v>
      </c>
      <c r="H85" s="6" t="s">
        <v>8</v>
      </c>
      <c r="I85" s="6" t="s">
        <v>120</v>
      </c>
      <c r="J85" s="23" t="s">
        <v>221</v>
      </c>
      <c r="K85" s="6" t="s">
        <v>200</v>
      </c>
      <c r="L85" s="142"/>
      <c r="M85" s="138"/>
    </row>
    <row r="86" spans="1:13" ht="35.25" customHeight="1" hidden="1" thickBot="1">
      <c r="A86" s="297"/>
      <c r="B86" s="298"/>
      <c r="C86" s="298"/>
      <c r="D86" s="298"/>
      <c r="E86" s="298"/>
      <c r="F86" s="299"/>
      <c r="G86" s="65"/>
      <c r="H86" s="6"/>
      <c r="I86" s="6"/>
      <c r="J86" s="23"/>
      <c r="K86" s="6"/>
      <c r="L86" s="142"/>
      <c r="M86" s="138"/>
    </row>
    <row r="87" spans="1:13" ht="19.5" customHeight="1" hidden="1" thickBot="1">
      <c r="A87" s="297"/>
      <c r="B87" s="298"/>
      <c r="C87" s="298"/>
      <c r="D87" s="298"/>
      <c r="E87" s="298"/>
      <c r="F87" s="299"/>
      <c r="G87" s="64">
        <v>703</v>
      </c>
      <c r="H87" s="3" t="s">
        <v>8</v>
      </c>
      <c r="I87" s="3" t="s">
        <v>120</v>
      </c>
      <c r="J87" s="132" t="s">
        <v>156</v>
      </c>
      <c r="K87" s="3" t="s">
        <v>11</v>
      </c>
      <c r="L87" s="142"/>
      <c r="M87" s="138"/>
    </row>
    <row r="88" spans="1:13" ht="35.25" customHeight="1" hidden="1" thickBot="1">
      <c r="A88" s="297"/>
      <c r="B88" s="298"/>
      <c r="C88" s="298"/>
      <c r="D88" s="298"/>
      <c r="E88" s="298"/>
      <c r="F88" s="299"/>
      <c r="G88" s="65">
        <v>703</v>
      </c>
      <c r="H88" s="6" t="s">
        <v>8</v>
      </c>
      <c r="I88" s="6" t="s">
        <v>120</v>
      </c>
      <c r="J88" s="23" t="s">
        <v>156</v>
      </c>
      <c r="K88" s="6" t="s">
        <v>201</v>
      </c>
      <c r="L88" s="142"/>
      <c r="M88" s="138"/>
    </row>
    <row r="89" spans="1:13" ht="35.25" customHeight="1" hidden="1" thickBot="1">
      <c r="A89" s="297"/>
      <c r="B89" s="298"/>
      <c r="C89" s="298"/>
      <c r="D89" s="298"/>
      <c r="E89" s="298"/>
      <c r="F89" s="299"/>
      <c r="G89" s="65">
        <v>703</v>
      </c>
      <c r="H89" s="6" t="s">
        <v>8</v>
      </c>
      <c r="I89" s="6" t="s">
        <v>120</v>
      </c>
      <c r="J89" s="23" t="s">
        <v>156</v>
      </c>
      <c r="K89" s="6" t="s">
        <v>200</v>
      </c>
      <c r="L89" s="142"/>
      <c r="M89" s="138"/>
    </row>
    <row r="90" spans="1:13" ht="35.25" customHeight="1" hidden="1" thickBot="1">
      <c r="A90" s="297"/>
      <c r="B90" s="298"/>
      <c r="C90" s="298"/>
      <c r="D90" s="298"/>
      <c r="E90" s="298"/>
      <c r="F90" s="299"/>
      <c r="G90" s="65"/>
      <c r="H90" s="6"/>
      <c r="I90" s="6"/>
      <c r="J90" s="23"/>
      <c r="K90" s="6"/>
      <c r="L90" s="142"/>
      <c r="M90" s="138"/>
    </row>
    <row r="91" spans="1:13" s="18" customFormat="1" ht="34.5" customHeight="1" hidden="1" thickBot="1">
      <c r="A91" s="297"/>
      <c r="B91" s="298"/>
      <c r="C91" s="298"/>
      <c r="D91" s="298"/>
      <c r="E91" s="298"/>
      <c r="F91" s="299"/>
      <c r="G91" s="64">
        <v>703</v>
      </c>
      <c r="H91" s="3" t="s">
        <v>8</v>
      </c>
      <c r="I91" s="3" t="s">
        <v>120</v>
      </c>
      <c r="J91" s="132">
        <v>7710092794</v>
      </c>
      <c r="K91" s="3" t="s">
        <v>11</v>
      </c>
      <c r="L91" s="142"/>
      <c r="M91" s="190"/>
    </row>
    <row r="92" spans="1:13" ht="35.25" customHeight="1" hidden="1" thickBot="1">
      <c r="A92" s="297"/>
      <c r="B92" s="298"/>
      <c r="C92" s="298"/>
      <c r="D92" s="298"/>
      <c r="E92" s="298"/>
      <c r="F92" s="299"/>
      <c r="G92" s="65">
        <v>703</v>
      </c>
      <c r="H92" s="6" t="s">
        <v>8</v>
      </c>
      <c r="I92" s="6" t="s">
        <v>120</v>
      </c>
      <c r="J92" s="23">
        <v>7710092794</v>
      </c>
      <c r="K92" s="6" t="s">
        <v>201</v>
      </c>
      <c r="L92" s="142"/>
      <c r="M92" s="138"/>
    </row>
    <row r="93" spans="1:13" ht="32.25" customHeight="1" hidden="1" thickBot="1">
      <c r="A93" s="297"/>
      <c r="B93" s="298"/>
      <c r="C93" s="298"/>
      <c r="D93" s="298"/>
      <c r="E93" s="298"/>
      <c r="F93" s="299"/>
      <c r="G93" s="65">
        <v>703</v>
      </c>
      <c r="H93" s="6" t="s">
        <v>8</v>
      </c>
      <c r="I93" s="6" t="s">
        <v>120</v>
      </c>
      <c r="J93" s="23">
        <v>7710092794</v>
      </c>
      <c r="K93" s="6" t="s">
        <v>200</v>
      </c>
      <c r="L93" s="142"/>
      <c r="M93" s="138"/>
    </row>
    <row r="94" spans="1:13" ht="22.5" customHeight="1" hidden="1" thickBot="1">
      <c r="A94" s="297"/>
      <c r="B94" s="298"/>
      <c r="C94" s="298"/>
      <c r="D94" s="298"/>
      <c r="E94" s="298"/>
      <c r="F94" s="299"/>
      <c r="G94" s="65">
        <v>703</v>
      </c>
      <c r="H94" s="6" t="s">
        <v>8</v>
      </c>
      <c r="I94" s="6" t="s">
        <v>120</v>
      </c>
      <c r="J94" s="23">
        <v>7710092794</v>
      </c>
      <c r="K94" s="6" t="s">
        <v>203</v>
      </c>
      <c r="L94" s="142"/>
      <c r="M94" s="138"/>
    </row>
    <row r="95" spans="1:13" ht="21.75" customHeight="1" hidden="1" thickBot="1">
      <c r="A95" s="297"/>
      <c r="B95" s="298"/>
      <c r="C95" s="298"/>
      <c r="D95" s="298"/>
      <c r="E95" s="298"/>
      <c r="F95" s="299"/>
      <c r="G95" s="65">
        <v>703</v>
      </c>
      <c r="H95" s="6" t="s">
        <v>8</v>
      </c>
      <c r="I95" s="6" t="s">
        <v>120</v>
      </c>
      <c r="J95" s="23">
        <v>7710092794</v>
      </c>
      <c r="K95" s="6" t="s">
        <v>204</v>
      </c>
      <c r="L95" s="142"/>
      <c r="M95" s="138"/>
    </row>
    <row r="96" spans="1:13" ht="16.5" customHeight="1" hidden="1" thickBot="1">
      <c r="A96" s="297"/>
      <c r="B96" s="298"/>
      <c r="C96" s="298"/>
      <c r="D96" s="298"/>
      <c r="E96" s="298"/>
      <c r="F96" s="299"/>
      <c r="G96" s="65">
        <v>703</v>
      </c>
      <c r="H96" s="6" t="s">
        <v>8</v>
      </c>
      <c r="I96" s="6" t="s">
        <v>120</v>
      </c>
      <c r="J96" s="23">
        <v>7710092794</v>
      </c>
      <c r="K96" s="6" t="s">
        <v>136</v>
      </c>
      <c r="L96" s="142"/>
      <c r="M96" s="138"/>
    </row>
    <row r="97" spans="1:13" ht="16.5" customHeight="1" hidden="1" thickBot="1">
      <c r="A97" s="297"/>
      <c r="B97" s="298"/>
      <c r="C97" s="298"/>
      <c r="D97" s="298"/>
      <c r="E97" s="298"/>
      <c r="F97" s="299"/>
      <c r="G97" s="7">
        <v>703</v>
      </c>
      <c r="H97" s="3" t="s">
        <v>19</v>
      </c>
      <c r="I97" s="3" t="s">
        <v>9</v>
      </c>
      <c r="J97" s="21" t="s">
        <v>10</v>
      </c>
      <c r="K97" s="3" t="s">
        <v>11</v>
      </c>
      <c r="L97" s="142"/>
      <c r="M97" s="138"/>
    </row>
    <row r="98" spans="1:13" s="18" customFormat="1" ht="19.5" customHeight="1" hidden="1" thickBot="1">
      <c r="A98" s="297"/>
      <c r="B98" s="298"/>
      <c r="C98" s="298"/>
      <c r="D98" s="298"/>
      <c r="E98" s="298"/>
      <c r="F98" s="299"/>
      <c r="G98" s="64">
        <v>703</v>
      </c>
      <c r="H98" s="3" t="s">
        <v>8</v>
      </c>
      <c r="I98" s="3" t="s">
        <v>120</v>
      </c>
      <c r="J98" s="21">
        <v>9990054690</v>
      </c>
      <c r="K98" s="3" t="s">
        <v>11</v>
      </c>
      <c r="L98" s="142"/>
      <c r="M98" s="190"/>
    </row>
    <row r="99" spans="1:13" ht="33.75" customHeight="1" hidden="1" thickBot="1">
      <c r="A99" s="297"/>
      <c r="B99" s="298"/>
      <c r="C99" s="298"/>
      <c r="D99" s="298"/>
      <c r="E99" s="298"/>
      <c r="F99" s="299"/>
      <c r="G99" s="65">
        <v>703</v>
      </c>
      <c r="H99" s="6" t="s">
        <v>8</v>
      </c>
      <c r="I99" s="6" t="s">
        <v>120</v>
      </c>
      <c r="J99" s="22">
        <v>9990054690</v>
      </c>
      <c r="K99" s="6" t="s">
        <v>201</v>
      </c>
      <c r="L99" s="142"/>
      <c r="M99" s="138"/>
    </row>
    <row r="100" spans="1:13" ht="31.5" customHeight="1" hidden="1" thickBot="1">
      <c r="A100" s="297"/>
      <c r="B100" s="298"/>
      <c r="C100" s="298"/>
      <c r="D100" s="298"/>
      <c r="E100" s="298"/>
      <c r="F100" s="299"/>
      <c r="G100" s="65">
        <v>703</v>
      </c>
      <c r="H100" s="6" t="s">
        <v>8</v>
      </c>
      <c r="I100" s="6" t="s">
        <v>120</v>
      </c>
      <c r="J100" s="22">
        <v>9990054690</v>
      </c>
      <c r="K100" s="6" t="s">
        <v>200</v>
      </c>
      <c r="L100" s="142"/>
      <c r="M100" s="138"/>
    </row>
    <row r="101" spans="1:13" ht="19.5" customHeight="1" hidden="1" thickBot="1">
      <c r="A101" s="297"/>
      <c r="B101" s="298"/>
      <c r="C101" s="298"/>
      <c r="D101" s="298"/>
      <c r="E101" s="298"/>
      <c r="F101" s="299"/>
      <c r="G101" s="7">
        <v>703</v>
      </c>
      <c r="H101" s="3" t="s">
        <v>19</v>
      </c>
      <c r="I101" s="3" t="s">
        <v>9</v>
      </c>
      <c r="J101" s="3" t="s">
        <v>161</v>
      </c>
      <c r="K101" s="3" t="s">
        <v>11</v>
      </c>
      <c r="L101" s="142"/>
      <c r="M101" s="138"/>
    </row>
    <row r="102" spans="1:13" ht="19.5" customHeight="1" hidden="1" thickBot="1">
      <c r="A102" s="297"/>
      <c r="B102" s="298"/>
      <c r="C102" s="298"/>
      <c r="D102" s="298"/>
      <c r="E102" s="298"/>
      <c r="F102" s="299"/>
      <c r="G102" s="4">
        <v>703</v>
      </c>
      <c r="H102" s="3" t="s">
        <v>19</v>
      </c>
      <c r="I102" s="3" t="s">
        <v>21</v>
      </c>
      <c r="J102" s="3" t="s">
        <v>161</v>
      </c>
      <c r="K102" s="3" t="s">
        <v>11</v>
      </c>
      <c r="L102" s="142"/>
      <c r="M102" s="138"/>
    </row>
    <row r="103" spans="1:13" ht="34.5" customHeight="1" hidden="1" thickBot="1">
      <c r="A103" s="297"/>
      <c r="B103" s="298"/>
      <c r="C103" s="298"/>
      <c r="D103" s="298"/>
      <c r="E103" s="298"/>
      <c r="F103" s="299"/>
      <c r="G103" s="7">
        <v>703</v>
      </c>
      <c r="H103" s="6" t="s">
        <v>19</v>
      </c>
      <c r="I103" s="6" t="s">
        <v>21</v>
      </c>
      <c r="J103" s="22">
        <v>9990051180</v>
      </c>
      <c r="K103" s="6" t="s">
        <v>11</v>
      </c>
      <c r="L103" s="142"/>
      <c r="M103" s="138"/>
    </row>
    <row r="104" spans="1:13" ht="63" customHeight="1" hidden="1" thickBot="1">
      <c r="A104" s="297"/>
      <c r="B104" s="298"/>
      <c r="C104" s="298"/>
      <c r="D104" s="298"/>
      <c r="E104" s="298"/>
      <c r="F104" s="299"/>
      <c r="G104" s="7">
        <v>703</v>
      </c>
      <c r="H104" s="6" t="s">
        <v>19</v>
      </c>
      <c r="I104" s="6" t="s">
        <v>21</v>
      </c>
      <c r="J104" s="22">
        <v>9990051180</v>
      </c>
      <c r="K104" s="6" t="s">
        <v>207</v>
      </c>
      <c r="L104" s="142"/>
      <c r="M104" s="138"/>
    </row>
    <row r="105" spans="1:13" ht="34.5" customHeight="1" hidden="1" thickBot="1">
      <c r="A105" s="297"/>
      <c r="B105" s="298"/>
      <c r="C105" s="298"/>
      <c r="D105" s="298"/>
      <c r="E105" s="298"/>
      <c r="F105" s="299"/>
      <c r="G105" s="7">
        <v>703</v>
      </c>
      <c r="H105" s="6" t="s">
        <v>19</v>
      </c>
      <c r="I105" s="6" t="s">
        <v>21</v>
      </c>
      <c r="J105" s="22">
        <v>9990051180</v>
      </c>
      <c r="K105" s="6" t="s">
        <v>197</v>
      </c>
      <c r="L105" s="142"/>
      <c r="M105" s="138"/>
    </row>
    <row r="106" spans="1:13" ht="16.5" customHeight="1" hidden="1" thickBot="1">
      <c r="A106" s="297"/>
      <c r="B106" s="298"/>
      <c r="C106" s="298"/>
      <c r="D106" s="298"/>
      <c r="E106" s="298"/>
      <c r="F106" s="299"/>
      <c r="G106" s="7">
        <v>703</v>
      </c>
      <c r="H106" s="6" t="s">
        <v>19</v>
      </c>
      <c r="I106" s="6" t="s">
        <v>21</v>
      </c>
      <c r="J106" s="22">
        <v>9990051180</v>
      </c>
      <c r="K106" s="6" t="s">
        <v>63</v>
      </c>
      <c r="L106" s="142"/>
      <c r="M106" s="138"/>
    </row>
    <row r="107" spans="1:13" ht="16.5" customHeight="1" hidden="1" thickBot="1">
      <c r="A107" s="297"/>
      <c r="B107" s="298"/>
      <c r="C107" s="298"/>
      <c r="D107" s="298"/>
      <c r="E107" s="298"/>
      <c r="F107" s="299"/>
      <c r="G107" s="7">
        <v>703</v>
      </c>
      <c r="H107" s="6" t="s">
        <v>19</v>
      </c>
      <c r="I107" s="6" t="s">
        <v>21</v>
      </c>
      <c r="J107" s="22">
        <v>9990051180</v>
      </c>
      <c r="K107" s="6"/>
      <c r="L107" s="142"/>
      <c r="M107" s="138"/>
    </row>
    <row r="108" spans="1:13" ht="16.5" customHeight="1" hidden="1" thickBot="1">
      <c r="A108" s="297"/>
      <c r="B108" s="298"/>
      <c r="C108" s="298"/>
      <c r="D108" s="298"/>
      <c r="E108" s="298"/>
      <c r="F108" s="299"/>
      <c r="G108" s="7">
        <v>703</v>
      </c>
      <c r="H108" s="6" t="s">
        <v>19</v>
      </c>
      <c r="I108" s="6" t="s">
        <v>21</v>
      </c>
      <c r="J108" s="22">
        <v>9990051180</v>
      </c>
      <c r="K108" s="6" t="s">
        <v>154</v>
      </c>
      <c r="L108" s="142"/>
      <c r="M108" s="138"/>
    </row>
    <row r="109" spans="1:13" ht="31.5" customHeight="1" hidden="1" thickBot="1">
      <c r="A109" s="297"/>
      <c r="B109" s="298"/>
      <c r="C109" s="298"/>
      <c r="D109" s="298"/>
      <c r="E109" s="298"/>
      <c r="F109" s="299"/>
      <c r="G109" s="7">
        <v>703</v>
      </c>
      <c r="H109" s="6" t="s">
        <v>19</v>
      </c>
      <c r="I109" s="6" t="s">
        <v>21</v>
      </c>
      <c r="J109" s="22">
        <v>9990051180</v>
      </c>
      <c r="K109" s="6" t="s">
        <v>201</v>
      </c>
      <c r="L109" s="142"/>
      <c r="M109" s="138"/>
    </row>
    <row r="110" spans="1:13" ht="31.5" customHeight="1" hidden="1" thickBot="1">
      <c r="A110" s="297"/>
      <c r="B110" s="298"/>
      <c r="C110" s="298"/>
      <c r="D110" s="298"/>
      <c r="E110" s="298"/>
      <c r="F110" s="299"/>
      <c r="G110" s="7">
        <v>703</v>
      </c>
      <c r="H110" s="6" t="s">
        <v>19</v>
      </c>
      <c r="I110" s="6" t="s">
        <v>21</v>
      </c>
      <c r="J110" s="22">
        <v>9990051180</v>
      </c>
      <c r="K110" s="6" t="s">
        <v>200</v>
      </c>
      <c r="L110" s="142"/>
      <c r="M110" s="138"/>
    </row>
    <row r="111" spans="1:13" ht="16.5" customHeight="1" hidden="1" thickBot="1">
      <c r="A111" s="297"/>
      <c r="B111" s="298"/>
      <c r="C111" s="298"/>
      <c r="D111" s="298"/>
      <c r="E111" s="298"/>
      <c r="F111" s="299"/>
      <c r="G111" s="7">
        <v>703</v>
      </c>
      <c r="H111" s="6" t="s">
        <v>19</v>
      </c>
      <c r="I111" s="6" t="s">
        <v>21</v>
      </c>
      <c r="J111" s="22">
        <v>9990051180</v>
      </c>
      <c r="K111" s="6" t="s">
        <v>65</v>
      </c>
      <c r="L111" s="142"/>
      <c r="M111" s="138"/>
    </row>
    <row r="112" spans="1:13" s="18" customFormat="1" ht="19.5" customHeight="1" hidden="1" thickBot="1">
      <c r="A112" s="297"/>
      <c r="B112" s="298"/>
      <c r="C112" s="298"/>
      <c r="D112" s="298"/>
      <c r="E112" s="298"/>
      <c r="F112" s="299"/>
      <c r="G112" s="4">
        <v>703</v>
      </c>
      <c r="H112" s="3" t="s">
        <v>13</v>
      </c>
      <c r="I112" s="3" t="s">
        <v>9</v>
      </c>
      <c r="J112" s="3" t="s">
        <v>161</v>
      </c>
      <c r="K112" s="3" t="s">
        <v>11</v>
      </c>
      <c r="L112" s="142"/>
      <c r="M112" s="190"/>
    </row>
    <row r="113" spans="1:13" s="17" customFormat="1" ht="19.5" customHeight="1" hidden="1" thickBot="1">
      <c r="A113" s="297"/>
      <c r="B113" s="298"/>
      <c r="C113" s="298"/>
      <c r="D113" s="298"/>
      <c r="E113" s="298"/>
      <c r="F113" s="299"/>
      <c r="G113" s="7">
        <v>703</v>
      </c>
      <c r="H113" s="6" t="s">
        <v>13</v>
      </c>
      <c r="I113" s="6" t="s">
        <v>61</v>
      </c>
      <c r="J113" s="6" t="s">
        <v>161</v>
      </c>
      <c r="K113" s="6" t="s">
        <v>85</v>
      </c>
      <c r="L113" s="142"/>
      <c r="M113" s="189"/>
    </row>
    <row r="114" spans="1:13" s="17" customFormat="1" ht="33" customHeight="1" hidden="1" thickBot="1">
      <c r="A114" s="297"/>
      <c r="B114" s="298"/>
      <c r="C114" s="298"/>
      <c r="D114" s="298"/>
      <c r="E114" s="298"/>
      <c r="F114" s="299"/>
      <c r="G114" s="7">
        <v>703</v>
      </c>
      <c r="H114" s="6" t="s">
        <v>13</v>
      </c>
      <c r="I114" s="6" t="s">
        <v>61</v>
      </c>
      <c r="J114" s="6" t="s">
        <v>162</v>
      </c>
      <c r="K114" s="6" t="s">
        <v>11</v>
      </c>
      <c r="L114" s="142"/>
      <c r="M114" s="189"/>
    </row>
    <row r="115" spans="1:13" s="17" customFormat="1" ht="16.5" customHeight="1" hidden="1" thickBot="1">
      <c r="A115" s="297"/>
      <c r="B115" s="298"/>
      <c r="C115" s="298"/>
      <c r="D115" s="298"/>
      <c r="E115" s="298"/>
      <c r="F115" s="299"/>
      <c r="G115" s="7">
        <v>703</v>
      </c>
      <c r="H115" s="6" t="s">
        <v>13</v>
      </c>
      <c r="I115" s="6" t="s">
        <v>61</v>
      </c>
      <c r="J115" s="22" t="s">
        <v>138</v>
      </c>
      <c r="K115" s="6" t="s">
        <v>11</v>
      </c>
      <c r="L115" s="142"/>
      <c r="M115" s="189"/>
    </row>
    <row r="116" spans="1:13" s="17" customFormat="1" ht="16.5" customHeight="1" hidden="1" thickBot="1">
      <c r="A116" s="297"/>
      <c r="B116" s="298"/>
      <c r="C116" s="298"/>
      <c r="D116" s="298"/>
      <c r="E116" s="298"/>
      <c r="F116" s="299"/>
      <c r="G116" s="7">
        <v>703</v>
      </c>
      <c r="H116" s="6" t="s">
        <v>13</v>
      </c>
      <c r="I116" s="6" t="s">
        <v>61</v>
      </c>
      <c r="J116" s="25" t="s">
        <v>137</v>
      </c>
      <c r="K116" s="6" t="s">
        <v>11</v>
      </c>
      <c r="L116" s="142"/>
      <c r="M116" s="189"/>
    </row>
    <row r="117" spans="1:13" ht="16.5" customHeight="1" hidden="1" thickBot="1">
      <c r="A117" s="297"/>
      <c r="B117" s="298"/>
      <c r="C117" s="298"/>
      <c r="D117" s="298"/>
      <c r="E117" s="298"/>
      <c r="F117" s="299"/>
      <c r="G117" s="7">
        <v>703</v>
      </c>
      <c r="H117" s="6" t="s">
        <v>13</v>
      </c>
      <c r="I117" s="6" t="s">
        <v>61</v>
      </c>
      <c r="J117" s="25" t="s">
        <v>69</v>
      </c>
      <c r="K117" s="9" t="s">
        <v>11</v>
      </c>
      <c r="L117" s="142"/>
      <c r="M117" s="138"/>
    </row>
    <row r="118" spans="1:13" ht="29.25" customHeight="1" hidden="1" thickBot="1">
      <c r="A118" s="297"/>
      <c r="B118" s="298"/>
      <c r="C118" s="298"/>
      <c r="D118" s="298"/>
      <c r="E118" s="298"/>
      <c r="F118" s="299"/>
      <c r="G118" s="7">
        <v>703</v>
      </c>
      <c r="H118" s="6" t="s">
        <v>13</v>
      </c>
      <c r="I118" s="6" t="s">
        <v>61</v>
      </c>
      <c r="J118" s="25">
        <v>2420192058</v>
      </c>
      <c r="K118" s="10" t="s">
        <v>201</v>
      </c>
      <c r="L118" s="142"/>
      <c r="M118" s="138"/>
    </row>
    <row r="119" spans="1:13" ht="36.75" customHeight="1" hidden="1" thickBot="1">
      <c r="A119" s="297"/>
      <c r="B119" s="298"/>
      <c r="C119" s="298"/>
      <c r="D119" s="298"/>
      <c r="E119" s="298"/>
      <c r="F119" s="299"/>
      <c r="G119" s="7">
        <v>703</v>
      </c>
      <c r="H119" s="6" t="s">
        <v>13</v>
      </c>
      <c r="I119" s="6" t="s">
        <v>61</v>
      </c>
      <c r="J119" s="25">
        <v>2420192058</v>
      </c>
      <c r="K119" s="10" t="s">
        <v>200</v>
      </c>
      <c r="L119" s="142"/>
      <c r="M119" s="138"/>
    </row>
    <row r="120" spans="1:13" ht="16.5" customHeight="1" hidden="1" thickBot="1">
      <c r="A120" s="297"/>
      <c r="B120" s="298"/>
      <c r="C120" s="298"/>
      <c r="D120" s="298"/>
      <c r="E120" s="298"/>
      <c r="F120" s="299"/>
      <c r="G120" s="7">
        <v>703</v>
      </c>
      <c r="H120" s="6" t="s">
        <v>13</v>
      </c>
      <c r="I120" s="6" t="s">
        <v>61</v>
      </c>
      <c r="J120" s="25">
        <v>2420192058</v>
      </c>
      <c r="K120" s="10" t="s">
        <v>193</v>
      </c>
      <c r="L120" s="142"/>
      <c r="M120" s="138"/>
    </row>
    <row r="121" spans="1:13" ht="16.5" customHeight="1" hidden="1" thickBot="1">
      <c r="A121" s="297"/>
      <c r="B121" s="298"/>
      <c r="C121" s="298"/>
      <c r="D121" s="298"/>
      <c r="E121" s="298"/>
      <c r="F121" s="299"/>
      <c r="G121" s="7">
        <v>703</v>
      </c>
      <c r="H121" s="6" t="s">
        <v>13</v>
      </c>
      <c r="I121" s="6" t="s">
        <v>61</v>
      </c>
      <c r="J121" s="6" t="s">
        <v>162</v>
      </c>
      <c r="K121" s="10" t="s">
        <v>65</v>
      </c>
      <c r="L121" s="142"/>
      <c r="M121" s="138"/>
    </row>
    <row r="122" spans="1:13" ht="16.5" customHeight="1" hidden="1" thickBot="1">
      <c r="A122" s="297"/>
      <c r="B122" s="298"/>
      <c r="C122" s="298"/>
      <c r="D122" s="298"/>
      <c r="E122" s="298"/>
      <c r="F122" s="299"/>
      <c r="G122" s="1"/>
      <c r="H122" s="6" t="s">
        <v>13</v>
      </c>
      <c r="I122" s="6" t="s">
        <v>61</v>
      </c>
      <c r="J122" s="22">
        <v>6000201</v>
      </c>
      <c r="K122" s="6" t="s">
        <v>17</v>
      </c>
      <c r="L122" s="142"/>
      <c r="M122" s="138"/>
    </row>
    <row r="123" spans="1:13" ht="16.5" customHeight="1" hidden="1" thickBot="1">
      <c r="A123" s="297"/>
      <c r="B123" s="298"/>
      <c r="C123" s="298"/>
      <c r="D123" s="298"/>
      <c r="E123" s="298"/>
      <c r="F123" s="299"/>
      <c r="G123" s="19">
        <v>703</v>
      </c>
      <c r="H123" s="3" t="s">
        <v>13</v>
      </c>
      <c r="I123" s="3" t="s">
        <v>130</v>
      </c>
      <c r="J123" s="3" t="s">
        <v>161</v>
      </c>
      <c r="K123" s="3" t="s">
        <v>11</v>
      </c>
      <c r="L123" s="142"/>
      <c r="M123" s="138"/>
    </row>
    <row r="124" spans="1:13" ht="16.5" customHeight="1" hidden="1" thickBot="1">
      <c r="A124" s="297"/>
      <c r="B124" s="298"/>
      <c r="C124" s="298"/>
      <c r="D124" s="298"/>
      <c r="E124" s="298"/>
      <c r="F124" s="299"/>
      <c r="G124" s="20">
        <v>703</v>
      </c>
      <c r="H124" s="6" t="s">
        <v>13</v>
      </c>
      <c r="I124" s="6" t="s">
        <v>130</v>
      </c>
      <c r="J124" s="22" t="s">
        <v>131</v>
      </c>
      <c r="K124" s="6" t="s">
        <v>11</v>
      </c>
      <c r="L124" s="142"/>
      <c r="M124" s="138"/>
    </row>
    <row r="125" spans="1:13" ht="16.5" customHeight="1" hidden="1" thickBot="1">
      <c r="A125" s="297"/>
      <c r="B125" s="298"/>
      <c r="C125" s="298"/>
      <c r="D125" s="298"/>
      <c r="E125" s="298"/>
      <c r="F125" s="299"/>
      <c r="G125" s="20">
        <v>703</v>
      </c>
      <c r="H125" s="6" t="s">
        <v>13</v>
      </c>
      <c r="I125" s="6" t="s">
        <v>130</v>
      </c>
      <c r="J125" s="22" t="s">
        <v>131</v>
      </c>
      <c r="K125" s="6" t="s">
        <v>65</v>
      </c>
      <c r="L125" s="142"/>
      <c r="M125" s="138"/>
    </row>
    <row r="126" spans="1:13" ht="16.5" customHeight="1" hidden="1" thickBot="1">
      <c r="A126" s="297"/>
      <c r="B126" s="298"/>
      <c r="C126" s="298"/>
      <c r="D126" s="298"/>
      <c r="E126" s="298"/>
      <c r="F126" s="299"/>
      <c r="G126" s="20">
        <v>703</v>
      </c>
      <c r="H126" s="6" t="s">
        <v>13</v>
      </c>
      <c r="I126" s="6" t="s">
        <v>130</v>
      </c>
      <c r="J126" s="22" t="s">
        <v>133</v>
      </c>
      <c r="K126" s="6" t="s">
        <v>11</v>
      </c>
      <c r="L126" s="142"/>
      <c r="M126" s="138"/>
    </row>
    <row r="127" spans="1:13" ht="16.5" customHeight="1" hidden="1" thickBot="1">
      <c r="A127" s="297"/>
      <c r="B127" s="298"/>
      <c r="C127" s="298"/>
      <c r="D127" s="298"/>
      <c r="E127" s="298"/>
      <c r="F127" s="299"/>
      <c r="G127" s="20">
        <v>703</v>
      </c>
      <c r="H127" s="6" t="s">
        <v>13</v>
      </c>
      <c r="I127" s="6" t="s">
        <v>130</v>
      </c>
      <c r="J127" s="22" t="s">
        <v>133</v>
      </c>
      <c r="K127" s="6" t="s">
        <v>65</v>
      </c>
      <c r="L127" s="142"/>
      <c r="M127" s="138"/>
    </row>
    <row r="128" spans="1:13" ht="16.5" customHeight="1" hidden="1" thickBot="1">
      <c r="A128" s="297"/>
      <c r="B128" s="298"/>
      <c r="C128" s="298"/>
      <c r="D128" s="298"/>
      <c r="E128" s="298"/>
      <c r="F128" s="299"/>
      <c r="G128" s="20">
        <v>703</v>
      </c>
      <c r="H128" s="6" t="s">
        <v>13</v>
      </c>
      <c r="I128" s="6" t="s">
        <v>130</v>
      </c>
      <c r="J128" s="66" t="s">
        <v>156</v>
      </c>
      <c r="K128" s="6" t="s">
        <v>11</v>
      </c>
      <c r="L128" s="142"/>
      <c r="M128" s="138"/>
    </row>
    <row r="129" spans="1:13" ht="16.5" customHeight="1" hidden="1" thickBot="1">
      <c r="A129" s="297"/>
      <c r="B129" s="298"/>
      <c r="C129" s="298"/>
      <c r="D129" s="298"/>
      <c r="E129" s="298"/>
      <c r="F129" s="299"/>
      <c r="G129" s="20">
        <v>703</v>
      </c>
      <c r="H129" s="6" t="s">
        <v>13</v>
      </c>
      <c r="I129" s="6" t="s">
        <v>130</v>
      </c>
      <c r="J129" s="66" t="s">
        <v>156</v>
      </c>
      <c r="K129" s="6" t="s">
        <v>193</v>
      </c>
      <c r="L129" s="142"/>
      <c r="M129" s="138"/>
    </row>
    <row r="130" spans="1:13" ht="16.5" customHeight="1" hidden="1" thickBot="1">
      <c r="A130" s="297"/>
      <c r="B130" s="298"/>
      <c r="C130" s="298"/>
      <c r="D130" s="298"/>
      <c r="E130" s="298"/>
      <c r="F130" s="299"/>
      <c r="G130" s="20">
        <v>703</v>
      </c>
      <c r="H130" s="6" t="s">
        <v>13</v>
      </c>
      <c r="I130" s="6" t="s">
        <v>130</v>
      </c>
      <c r="J130" s="66" t="s">
        <v>156</v>
      </c>
      <c r="K130" s="6" t="s">
        <v>65</v>
      </c>
      <c r="L130" s="142"/>
      <c r="M130" s="138"/>
    </row>
    <row r="131" spans="1:13" ht="16.5" customHeight="1" hidden="1" thickBot="1">
      <c r="A131" s="297"/>
      <c r="B131" s="298"/>
      <c r="C131" s="298"/>
      <c r="D131" s="298"/>
      <c r="E131" s="298"/>
      <c r="F131" s="299"/>
      <c r="G131" s="20">
        <v>703</v>
      </c>
      <c r="H131" s="6" t="s">
        <v>23</v>
      </c>
      <c r="I131" s="6" t="s">
        <v>9</v>
      </c>
      <c r="J131" s="66" t="s">
        <v>161</v>
      </c>
      <c r="K131" s="6" t="s">
        <v>11</v>
      </c>
      <c r="L131" s="142"/>
      <c r="M131" s="138"/>
    </row>
    <row r="132" spans="1:13" s="18" customFormat="1" ht="16.5" customHeight="1" hidden="1" thickBot="1">
      <c r="A132" s="297"/>
      <c r="B132" s="298"/>
      <c r="C132" s="298"/>
      <c r="D132" s="298"/>
      <c r="E132" s="298"/>
      <c r="F132" s="299"/>
      <c r="G132" s="19">
        <v>703</v>
      </c>
      <c r="H132" s="3" t="s">
        <v>23</v>
      </c>
      <c r="I132" s="3" t="s">
        <v>19</v>
      </c>
      <c r="J132" s="94" t="s">
        <v>161</v>
      </c>
      <c r="K132" s="3" t="s">
        <v>11</v>
      </c>
      <c r="L132" s="142"/>
      <c r="M132" s="190"/>
    </row>
    <row r="133" spans="1:13" ht="20.25" customHeight="1" hidden="1" thickBot="1">
      <c r="A133" s="297"/>
      <c r="B133" s="298"/>
      <c r="C133" s="298"/>
      <c r="D133" s="298"/>
      <c r="E133" s="298"/>
      <c r="F133" s="299"/>
      <c r="G133" s="20">
        <v>703</v>
      </c>
      <c r="H133" s="95" t="s">
        <v>23</v>
      </c>
      <c r="I133" s="95" t="s">
        <v>19</v>
      </c>
      <c r="J133" s="95" t="s">
        <v>223</v>
      </c>
      <c r="K133" s="6" t="s">
        <v>11</v>
      </c>
      <c r="L133" s="142"/>
      <c r="M133" s="138"/>
    </row>
    <row r="134" spans="1:13" ht="38.25" customHeight="1" hidden="1" thickBot="1">
      <c r="A134" s="297"/>
      <c r="B134" s="298"/>
      <c r="C134" s="298"/>
      <c r="D134" s="298"/>
      <c r="E134" s="298"/>
      <c r="F134" s="299"/>
      <c r="G134" s="20">
        <v>703</v>
      </c>
      <c r="H134" s="95" t="s">
        <v>23</v>
      </c>
      <c r="I134" s="95" t="s">
        <v>19</v>
      </c>
      <c r="J134" s="95" t="s">
        <v>223</v>
      </c>
      <c r="K134" s="95" t="s">
        <v>201</v>
      </c>
      <c r="L134" s="142"/>
      <c r="M134" s="138"/>
    </row>
    <row r="135" spans="1:13" ht="38.25" customHeight="1" hidden="1" thickBot="1">
      <c r="A135" s="297"/>
      <c r="B135" s="298"/>
      <c r="C135" s="298"/>
      <c r="D135" s="298"/>
      <c r="E135" s="298"/>
      <c r="F135" s="299"/>
      <c r="G135" s="20">
        <v>703</v>
      </c>
      <c r="H135" s="95" t="s">
        <v>23</v>
      </c>
      <c r="I135" s="95" t="s">
        <v>19</v>
      </c>
      <c r="J135" s="95" t="s">
        <v>223</v>
      </c>
      <c r="K135" s="95" t="s">
        <v>200</v>
      </c>
      <c r="L135" s="142"/>
      <c r="M135" s="138"/>
    </row>
    <row r="136" spans="1:13" ht="21.75" customHeight="1" hidden="1" thickBot="1">
      <c r="A136" s="297"/>
      <c r="B136" s="298"/>
      <c r="C136" s="298"/>
      <c r="D136" s="298"/>
      <c r="E136" s="298"/>
      <c r="F136" s="299"/>
      <c r="G136" s="7">
        <v>703</v>
      </c>
      <c r="H136" s="3" t="s">
        <v>23</v>
      </c>
      <c r="I136" s="3" t="s">
        <v>9</v>
      </c>
      <c r="J136" s="3" t="s">
        <v>161</v>
      </c>
      <c r="K136" s="3" t="s">
        <v>11</v>
      </c>
      <c r="L136" s="142"/>
      <c r="M136" s="138"/>
    </row>
    <row r="137" spans="1:13" ht="16.5" customHeight="1" hidden="1" thickBot="1">
      <c r="A137" s="297"/>
      <c r="B137" s="298"/>
      <c r="C137" s="298"/>
      <c r="D137" s="298"/>
      <c r="E137" s="298"/>
      <c r="F137" s="299"/>
      <c r="G137" s="4">
        <v>703</v>
      </c>
      <c r="H137" s="3" t="s">
        <v>23</v>
      </c>
      <c r="I137" s="3" t="s">
        <v>19</v>
      </c>
      <c r="J137" s="3" t="s">
        <v>161</v>
      </c>
      <c r="K137" s="3" t="s">
        <v>11</v>
      </c>
      <c r="L137" s="142"/>
      <c r="M137" s="138"/>
    </row>
    <row r="138" spans="1:13" ht="20.25" customHeight="1" hidden="1" thickBot="1">
      <c r="A138" s="297"/>
      <c r="B138" s="298"/>
      <c r="C138" s="298"/>
      <c r="D138" s="298"/>
      <c r="E138" s="298"/>
      <c r="F138" s="299"/>
      <c r="G138" s="7">
        <v>703</v>
      </c>
      <c r="H138" s="6" t="s">
        <v>23</v>
      </c>
      <c r="I138" s="6" t="s">
        <v>19</v>
      </c>
      <c r="J138" s="3" t="s">
        <v>161</v>
      </c>
      <c r="K138" s="6" t="s">
        <v>11</v>
      </c>
      <c r="L138" s="142"/>
      <c r="M138" s="138"/>
    </row>
    <row r="139" spans="1:13" ht="30.75" customHeight="1" hidden="1" thickBot="1">
      <c r="A139" s="297"/>
      <c r="B139" s="298"/>
      <c r="C139" s="298"/>
      <c r="D139" s="298"/>
      <c r="E139" s="298"/>
      <c r="F139" s="299"/>
      <c r="G139" s="7">
        <v>703</v>
      </c>
      <c r="H139" s="6" t="s">
        <v>23</v>
      </c>
      <c r="I139" s="6" t="s">
        <v>19</v>
      </c>
      <c r="J139" s="3" t="s">
        <v>161</v>
      </c>
      <c r="K139" s="6" t="s">
        <v>65</v>
      </c>
      <c r="L139" s="142"/>
      <c r="M139" s="138"/>
    </row>
    <row r="140" spans="1:13" ht="16.5" customHeight="1" hidden="1" thickBot="1">
      <c r="A140" s="297"/>
      <c r="B140" s="298"/>
      <c r="C140" s="298"/>
      <c r="D140" s="298"/>
      <c r="E140" s="298"/>
      <c r="F140" s="299"/>
      <c r="G140" s="7">
        <v>703</v>
      </c>
      <c r="H140" s="6" t="s">
        <v>23</v>
      </c>
      <c r="I140" s="6" t="s">
        <v>19</v>
      </c>
      <c r="J140" s="3" t="s">
        <v>161</v>
      </c>
      <c r="K140" s="3" t="s">
        <v>11</v>
      </c>
      <c r="L140" s="142"/>
      <c r="M140" s="138"/>
    </row>
    <row r="141" spans="1:13" ht="18.75" customHeight="1" hidden="1" thickBot="1">
      <c r="A141" s="297"/>
      <c r="B141" s="298"/>
      <c r="C141" s="298"/>
      <c r="D141" s="298"/>
      <c r="E141" s="298"/>
      <c r="F141" s="299"/>
      <c r="G141" s="7">
        <v>703</v>
      </c>
      <c r="H141" s="6" t="s">
        <v>23</v>
      </c>
      <c r="I141" s="6" t="s">
        <v>19</v>
      </c>
      <c r="J141" s="6" t="s">
        <v>163</v>
      </c>
      <c r="K141" s="6" t="s">
        <v>11</v>
      </c>
      <c r="L141" s="142"/>
      <c r="M141" s="138"/>
    </row>
    <row r="142" spans="1:13" ht="32.25" customHeight="1" hidden="1" thickBot="1">
      <c r="A142" s="297"/>
      <c r="B142" s="298"/>
      <c r="C142" s="298"/>
      <c r="D142" s="298"/>
      <c r="E142" s="298"/>
      <c r="F142" s="299"/>
      <c r="G142" s="7"/>
      <c r="H142" s="6" t="s">
        <v>23</v>
      </c>
      <c r="I142" s="6" t="s">
        <v>19</v>
      </c>
      <c r="J142" s="6" t="s">
        <v>163</v>
      </c>
      <c r="K142" s="6" t="s">
        <v>65</v>
      </c>
      <c r="L142" s="142"/>
      <c r="M142" s="138"/>
    </row>
    <row r="143" spans="1:13" ht="16.5" customHeight="1" hidden="1" thickBot="1">
      <c r="A143" s="297"/>
      <c r="B143" s="298"/>
      <c r="C143" s="298"/>
      <c r="D143" s="298"/>
      <c r="E143" s="298"/>
      <c r="F143" s="299"/>
      <c r="G143" s="7">
        <v>703</v>
      </c>
      <c r="H143" s="9" t="s">
        <v>23</v>
      </c>
      <c r="I143" s="9" t="s">
        <v>21</v>
      </c>
      <c r="J143" s="3" t="s">
        <v>161</v>
      </c>
      <c r="K143" s="9" t="s">
        <v>11</v>
      </c>
      <c r="L143" s="142"/>
      <c r="M143" s="138"/>
    </row>
    <row r="144" spans="1:13" ht="16.5" customHeight="1" hidden="1" thickBot="1">
      <c r="A144" s="297"/>
      <c r="B144" s="298"/>
      <c r="C144" s="298"/>
      <c r="D144" s="298"/>
      <c r="E144" s="298"/>
      <c r="F144" s="299"/>
      <c r="G144" s="7">
        <v>703</v>
      </c>
      <c r="H144" s="9" t="s">
        <v>23</v>
      </c>
      <c r="I144" s="9" t="s">
        <v>21</v>
      </c>
      <c r="J144" s="24" t="s">
        <v>139</v>
      </c>
      <c r="K144" s="9" t="s">
        <v>11</v>
      </c>
      <c r="L144" s="142"/>
      <c r="M144" s="138"/>
    </row>
    <row r="145" spans="1:13" ht="16.5" customHeight="1" hidden="1" thickBot="1">
      <c r="A145" s="297"/>
      <c r="B145" s="298"/>
      <c r="C145" s="298"/>
      <c r="D145" s="298"/>
      <c r="E145" s="298"/>
      <c r="F145" s="299"/>
      <c r="G145" s="7">
        <v>703</v>
      </c>
      <c r="H145" s="10" t="s">
        <v>23</v>
      </c>
      <c r="I145" s="10" t="s">
        <v>21</v>
      </c>
      <c r="J145" s="25" t="s">
        <v>26</v>
      </c>
      <c r="K145" s="10" t="s">
        <v>11</v>
      </c>
      <c r="L145" s="142"/>
      <c r="M145" s="138"/>
    </row>
    <row r="146" spans="1:13" ht="34.5" customHeight="1" hidden="1" thickBot="1">
      <c r="A146" s="297"/>
      <c r="B146" s="298"/>
      <c r="C146" s="298"/>
      <c r="D146" s="298"/>
      <c r="E146" s="298"/>
      <c r="F146" s="299"/>
      <c r="G146" s="7">
        <v>703</v>
      </c>
      <c r="H146" s="10" t="s">
        <v>23</v>
      </c>
      <c r="I146" s="10" t="s">
        <v>21</v>
      </c>
      <c r="J146" s="25" t="s">
        <v>236</v>
      </c>
      <c r="K146" s="10" t="s">
        <v>11</v>
      </c>
      <c r="L146" s="142"/>
      <c r="M146" s="138"/>
    </row>
    <row r="147" spans="1:13" ht="36" customHeight="1" hidden="1" thickBot="1">
      <c r="A147" s="297"/>
      <c r="B147" s="298"/>
      <c r="C147" s="298"/>
      <c r="D147" s="298"/>
      <c r="E147" s="298"/>
      <c r="F147" s="299"/>
      <c r="G147" s="7">
        <v>703</v>
      </c>
      <c r="H147" s="10" t="s">
        <v>23</v>
      </c>
      <c r="I147" s="10" t="s">
        <v>21</v>
      </c>
      <c r="J147" s="25" t="s">
        <v>236</v>
      </c>
      <c r="K147" s="10" t="s">
        <v>201</v>
      </c>
      <c r="L147" s="142"/>
      <c r="M147" s="138"/>
    </row>
    <row r="148" spans="1:13" ht="33.75" customHeight="1" hidden="1" thickBot="1">
      <c r="A148" s="297"/>
      <c r="B148" s="298"/>
      <c r="C148" s="298"/>
      <c r="D148" s="298"/>
      <c r="E148" s="298"/>
      <c r="F148" s="299"/>
      <c r="G148" s="7">
        <v>703</v>
      </c>
      <c r="H148" s="10" t="s">
        <v>23</v>
      </c>
      <c r="I148" s="10" t="s">
        <v>21</v>
      </c>
      <c r="J148" s="25" t="s">
        <v>236</v>
      </c>
      <c r="K148" s="10" t="s">
        <v>200</v>
      </c>
      <c r="L148" s="142"/>
      <c r="M148" s="138"/>
    </row>
    <row r="149" spans="1:13" ht="51.75" customHeight="1" hidden="1" thickBot="1">
      <c r="A149" s="297"/>
      <c r="B149" s="298"/>
      <c r="C149" s="298"/>
      <c r="D149" s="298"/>
      <c r="E149" s="298"/>
      <c r="F149" s="299"/>
      <c r="G149" s="7">
        <v>703</v>
      </c>
      <c r="H149" s="6" t="s">
        <v>23</v>
      </c>
      <c r="I149" s="6" t="s">
        <v>21</v>
      </c>
      <c r="J149" s="112" t="s">
        <v>249</v>
      </c>
      <c r="K149" s="6" t="s">
        <v>11</v>
      </c>
      <c r="L149" s="142"/>
      <c r="M149" s="138"/>
    </row>
    <row r="150" spans="1:13" ht="33.75" customHeight="1" hidden="1" thickBot="1">
      <c r="A150" s="297"/>
      <c r="B150" s="298"/>
      <c r="C150" s="298"/>
      <c r="D150" s="298"/>
      <c r="E150" s="298"/>
      <c r="F150" s="299"/>
      <c r="G150" s="7">
        <v>703</v>
      </c>
      <c r="H150" s="6" t="s">
        <v>23</v>
      </c>
      <c r="I150" s="6" t="s">
        <v>21</v>
      </c>
      <c r="J150" s="112" t="s">
        <v>249</v>
      </c>
      <c r="K150" s="6" t="s">
        <v>201</v>
      </c>
      <c r="L150" s="142"/>
      <c r="M150" s="138"/>
    </row>
    <row r="151" spans="1:13" ht="35.25" customHeight="1" hidden="1" thickBot="1">
      <c r="A151" s="297"/>
      <c r="B151" s="298"/>
      <c r="C151" s="298"/>
      <c r="D151" s="298"/>
      <c r="E151" s="298"/>
      <c r="F151" s="299"/>
      <c r="G151" s="7">
        <v>703</v>
      </c>
      <c r="H151" s="10" t="s">
        <v>23</v>
      </c>
      <c r="I151" s="10" t="s">
        <v>21</v>
      </c>
      <c r="J151" s="112" t="s">
        <v>249</v>
      </c>
      <c r="K151" s="6" t="s">
        <v>200</v>
      </c>
      <c r="L151" s="142"/>
      <c r="M151" s="138"/>
    </row>
    <row r="152" spans="1:13" ht="35.25" customHeight="1" hidden="1" thickBot="1">
      <c r="A152" s="297"/>
      <c r="B152" s="298"/>
      <c r="C152" s="298"/>
      <c r="D152" s="298"/>
      <c r="E152" s="298"/>
      <c r="F152" s="299"/>
      <c r="G152" s="7">
        <v>703</v>
      </c>
      <c r="H152" s="10" t="s">
        <v>23</v>
      </c>
      <c r="I152" s="10" t="s">
        <v>21</v>
      </c>
      <c r="J152" s="104" t="s">
        <v>194</v>
      </c>
      <c r="K152" s="6" t="s">
        <v>11</v>
      </c>
      <c r="L152" s="142"/>
      <c r="M152" s="138"/>
    </row>
    <row r="153" spans="1:13" ht="29.25" customHeight="1" hidden="1" thickBot="1">
      <c r="A153" s="297"/>
      <c r="B153" s="298"/>
      <c r="C153" s="298"/>
      <c r="D153" s="298"/>
      <c r="E153" s="298"/>
      <c r="F153" s="299"/>
      <c r="G153" s="7">
        <v>703</v>
      </c>
      <c r="H153" s="10" t="s">
        <v>23</v>
      </c>
      <c r="I153" s="10" t="s">
        <v>21</v>
      </c>
      <c r="J153" s="104" t="s">
        <v>194</v>
      </c>
      <c r="K153" s="6" t="s">
        <v>201</v>
      </c>
      <c r="L153" s="142"/>
      <c r="M153" s="138"/>
    </row>
    <row r="154" spans="1:13" ht="29.25" customHeight="1" hidden="1" thickBot="1">
      <c r="A154" s="297"/>
      <c r="B154" s="298"/>
      <c r="C154" s="298"/>
      <c r="D154" s="298"/>
      <c r="E154" s="298"/>
      <c r="F154" s="299"/>
      <c r="G154" s="7">
        <v>703</v>
      </c>
      <c r="H154" s="10" t="s">
        <v>23</v>
      </c>
      <c r="I154" s="10" t="s">
        <v>21</v>
      </c>
      <c r="J154" s="104" t="s">
        <v>194</v>
      </c>
      <c r="K154" s="6" t="s">
        <v>200</v>
      </c>
      <c r="L154" s="142"/>
      <c r="M154" s="138"/>
    </row>
    <row r="155" spans="1:13" ht="16.5" customHeight="1" hidden="1" thickBot="1">
      <c r="A155" s="297"/>
      <c r="B155" s="298"/>
      <c r="C155" s="298"/>
      <c r="D155" s="298"/>
      <c r="E155" s="298"/>
      <c r="F155" s="299"/>
      <c r="G155" s="7">
        <v>703</v>
      </c>
      <c r="H155" s="10" t="s">
        <v>23</v>
      </c>
      <c r="I155" s="10" t="s">
        <v>21</v>
      </c>
      <c r="J155" s="104" t="s">
        <v>194</v>
      </c>
      <c r="K155" s="10" t="s">
        <v>65</v>
      </c>
      <c r="L155" s="142"/>
      <c r="M155" s="138"/>
    </row>
    <row r="156" spans="1:13" ht="16.5" customHeight="1" hidden="1" thickBot="1">
      <c r="A156" s="297"/>
      <c r="B156" s="298"/>
      <c r="C156" s="298"/>
      <c r="D156" s="298"/>
      <c r="E156" s="298"/>
      <c r="F156" s="299"/>
      <c r="G156" s="7">
        <v>703</v>
      </c>
      <c r="H156" s="10" t="s">
        <v>23</v>
      </c>
      <c r="I156" s="10" t="s">
        <v>21</v>
      </c>
      <c r="J156" s="105" t="s">
        <v>27</v>
      </c>
      <c r="K156" s="6">
        <v>500</v>
      </c>
      <c r="L156" s="142"/>
      <c r="M156" s="138"/>
    </row>
    <row r="157" spans="1:13" ht="16.5" customHeight="1" hidden="1" thickBot="1">
      <c r="A157" s="297"/>
      <c r="B157" s="298"/>
      <c r="C157" s="298"/>
      <c r="D157" s="298"/>
      <c r="E157" s="298"/>
      <c r="F157" s="299"/>
      <c r="G157" s="7">
        <v>703</v>
      </c>
      <c r="H157" s="30" t="s">
        <v>23</v>
      </c>
      <c r="I157" s="30" t="s">
        <v>21</v>
      </c>
      <c r="J157" s="106" t="s">
        <v>29</v>
      </c>
      <c r="K157" s="32" t="s">
        <v>11</v>
      </c>
      <c r="L157" s="142"/>
      <c r="M157" s="138"/>
    </row>
    <row r="158" spans="1:13" ht="16.5" customHeight="1" hidden="1" thickBot="1">
      <c r="A158" s="297"/>
      <c r="B158" s="298"/>
      <c r="C158" s="298"/>
      <c r="D158" s="298"/>
      <c r="E158" s="298"/>
      <c r="F158" s="299"/>
      <c r="G158" s="7">
        <v>703</v>
      </c>
      <c r="H158" s="33" t="s">
        <v>23</v>
      </c>
      <c r="I158" s="33" t="s">
        <v>21</v>
      </c>
      <c r="J158" s="106" t="s">
        <v>29</v>
      </c>
      <c r="K158" s="34">
        <v>500</v>
      </c>
      <c r="L158" s="142"/>
      <c r="M158" s="138"/>
    </row>
    <row r="159" spans="1:13" ht="16.5" customHeight="1" hidden="1" thickBot="1">
      <c r="A159" s="297"/>
      <c r="B159" s="298"/>
      <c r="C159" s="298"/>
      <c r="D159" s="298"/>
      <c r="E159" s="298"/>
      <c r="F159" s="299"/>
      <c r="G159" s="7">
        <v>703</v>
      </c>
      <c r="H159" s="10" t="s">
        <v>23</v>
      </c>
      <c r="I159" s="10" t="s">
        <v>21</v>
      </c>
      <c r="J159" s="107">
        <v>6000500</v>
      </c>
      <c r="K159" s="10" t="s">
        <v>65</v>
      </c>
      <c r="L159" s="142"/>
      <c r="M159" s="138"/>
    </row>
    <row r="160" spans="1:13" ht="16.5" customHeight="1" hidden="1" thickBot="1">
      <c r="A160" s="297"/>
      <c r="B160" s="298"/>
      <c r="C160" s="298"/>
      <c r="D160" s="298"/>
      <c r="E160" s="298"/>
      <c r="F160" s="299"/>
      <c r="G160" s="7">
        <v>703</v>
      </c>
      <c r="H160" s="10" t="s">
        <v>23</v>
      </c>
      <c r="I160" s="10" t="s">
        <v>21</v>
      </c>
      <c r="J160" s="107" t="s">
        <v>74</v>
      </c>
      <c r="K160" s="10" t="s">
        <v>65</v>
      </c>
      <c r="L160" s="142"/>
      <c r="M160" s="138"/>
    </row>
    <row r="161" spans="1:13" ht="16.5" customHeight="1" hidden="1" thickBot="1">
      <c r="A161" s="297"/>
      <c r="B161" s="298"/>
      <c r="C161" s="298"/>
      <c r="D161" s="298"/>
      <c r="E161" s="298"/>
      <c r="F161" s="299"/>
      <c r="G161" s="7">
        <v>703</v>
      </c>
      <c r="H161" s="10" t="s">
        <v>23</v>
      </c>
      <c r="I161" s="10" t="s">
        <v>21</v>
      </c>
      <c r="J161" s="107" t="s">
        <v>74</v>
      </c>
      <c r="K161" s="10" t="s">
        <v>65</v>
      </c>
      <c r="L161" s="142"/>
      <c r="M161" s="138"/>
    </row>
    <row r="162" spans="1:13" ht="16.5" customHeight="1" hidden="1" thickBot="1">
      <c r="A162" s="297"/>
      <c r="B162" s="298"/>
      <c r="C162" s="298"/>
      <c r="D162" s="298"/>
      <c r="E162" s="298"/>
      <c r="F162" s="299"/>
      <c r="G162" s="7">
        <v>703</v>
      </c>
      <c r="H162" s="10" t="s">
        <v>23</v>
      </c>
      <c r="I162" s="10" t="s">
        <v>21</v>
      </c>
      <c r="J162" s="107" t="s">
        <v>74</v>
      </c>
      <c r="K162" s="10" t="s">
        <v>65</v>
      </c>
      <c r="L162" s="142"/>
      <c r="M162" s="138"/>
    </row>
    <row r="163" spans="1:13" s="18" customFormat="1" ht="16.5" customHeight="1" hidden="1" thickBot="1">
      <c r="A163" s="297"/>
      <c r="B163" s="298"/>
      <c r="C163" s="298"/>
      <c r="D163" s="298"/>
      <c r="E163" s="298"/>
      <c r="F163" s="299"/>
      <c r="G163" s="4">
        <v>703</v>
      </c>
      <c r="H163" s="9" t="s">
        <v>56</v>
      </c>
      <c r="I163" s="9" t="s">
        <v>9</v>
      </c>
      <c r="J163" s="108" t="s">
        <v>10</v>
      </c>
      <c r="K163" s="9" t="s">
        <v>11</v>
      </c>
      <c r="L163" s="142"/>
      <c r="M163" s="190"/>
    </row>
    <row r="164" spans="1:13" s="17" customFormat="1" ht="16.5" customHeight="1" hidden="1" thickBot="1">
      <c r="A164" s="297"/>
      <c r="B164" s="298"/>
      <c r="C164" s="298"/>
      <c r="D164" s="298"/>
      <c r="E164" s="298"/>
      <c r="F164" s="299"/>
      <c r="G164" s="7">
        <v>703</v>
      </c>
      <c r="H164" s="6" t="s">
        <v>56</v>
      </c>
      <c r="I164" s="6" t="s">
        <v>56</v>
      </c>
      <c r="J164" s="109" t="s">
        <v>10</v>
      </c>
      <c r="K164" s="10" t="s">
        <v>11</v>
      </c>
      <c r="L164" s="142"/>
      <c r="M164" s="189"/>
    </row>
    <row r="165" spans="1:13" s="17" customFormat="1" ht="16.5" customHeight="1" hidden="1" thickBot="1">
      <c r="A165" s="297"/>
      <c r="B165" s="298"/>
      <c r="C165" s="298"/>
      <c r="D165" s="298"/>
      <c r="E165" s="298"/>
      <c r="F165" s="299"/>
      <c r="G165" s="7">
        <v>703</v>
      </c>
      <c r="H165" s="6" t="s">
        <v>56</v>
      </c>
      <c r="I165" s="6" t="s">
        <v>56</v>
      </c>
      <c r="J165" s="109" t="s">
        <v>141</v>
      </c>
      <c r="K165" s="10" t="s">
        <v>11</v>
      </c>
      <c r="L165" s="142"/>
      <c r="M165" s="189"/>
    </row>
    <row r="166" spans="1:13" ht="16.5" customHeight="1" hidden="1" thickBot="1">
      <c r="A166" s="297"/>
      <c r="B166" s="298"/>
      <c r="C166" s="298"/>
      <c r="D166" s="298"/>
      <c r="E166" s="298"/>
      <c r="F166" s="299"/>
      <c r="G166" s="7">
        <v>703</v>
      </c>
      <c r="H166" s="6" t="s">
        <v>56</v>
      </c>
      <c r="I166" s="6" t="s">
        <v>56</v>
      </c>
      <c r="J166" s="107" t="s">
        <v>140</v>
      </c>
      <c r="K166" s="6" t="s">
        <v>11</v>
      </c>
      <c r="L166" s="142"/>
      <c r="M166" s="138"/>
    </row>
    <row r="167" spans="1:13" ht="16.5" customHeight="1" hidden="1" thickBot="1">
      <c r="A167" s="297"/>
      <c r="B167" s="298"/>
      <c r="C167" s="298"/>
      <c r="D167" s="298"/>
      <c r="E167" s="298"/>
      <c r="F167" s="299"/>
      <c r="G167" s="7">
        <v>703</v>
      </c>
      <c r="H167" s="6" t="s">
        <v>56</v>
      </c>
      <c r="I167" s="6" t="s">
        <v>56</v>
      </c>
      <c r="J167" s="107" t="s">
        <v>140</v>
      </c>
      <c r="K167" s="6" t="s">
        <v>65</v>
      </c>
      <c r="L167" s="142"/>
      <c r="M167" s="138"/>
    </row>
    <row r="168" spans="1:13" ht="16.5" customHeight="1" hidden="1" thickBot="1">
      <c r="A168" s="297"/>
      <c r="B168" s="298"/>
      <c r="C168" s="298"/>
      <c r="D168" s="298"/>
      <c r="E168" s="298"/>
      <c r="F168" s="299"/>
      <c r="G168" s="7">
        <v>703</v>
      </c>
      <c r="H168" s="3" t="s">
        <v>31</v>
      </c>
      <c r="I168" s="3" t="s">
        <v>9</v>
      </c>
      <c r="J168" s="110" t="s">
        <v>10</v>
      </c>
      <c r="K168" s="3" t="s">
        <v>11</v>
      </c>
      <c r="L168" s="142"/>
      <c r="M168" s="138"/>
    </row>
    <row r="169" spans="1:13" ht="16.5" customHeight="1" hidden="1" thickBot="1">
      <c r="A169" s="297"/>
      <c r="B169" s="298"/>
      <c r="C169" s="298"/>
      <c r="D169" s="298"/>
      <c r="E169" s="298"/>
      <c r="F169" s="299"/>
      <c r="G169" s="7">
        <v>703</v>
      </c>
      <c r="H169" s="3" t="s">
        <v>31</v>
      </c>
      <c r="I169" s="3" t="s">
        <v>8</v>
      </c>
      <c r="J169" s="110" t="s">
        <v>10</v>
      </c>
      <c r="K169" s="3" t="s">
        <v>11</v>
      </c>
      <c r="L169" s="142"/>
      <c r="M169" s="138"/>
    </row>
    <row r="170" spans="1:13" ht="16.5" customHeight="1" hidden="1" thickBot="1">
      <c r="A170" s="297"/>
      <c r="B170" s="298"/>
      <c r="C170" s="298"/>
      <c r="D170" s="298"/>
      <c r="E170" s="298"/>
      <c r="F170" s="299"/>
      <c r="G170" s="7">
        <v>703</v>
      </c>
      <c r="H170" s="6" t="s">
        <v>31</v>
      </c>
      <c r="I170" s="6" t="s">
        <v>8</v>
      </c>
      <c r="J170" s="111" t="s">
        <v>75</v>
      </c>
      <c r="K170" s="6" t="s">
        <v>11</v>
      </c>
      <c r="L170" s="142"/>
      <c r="M170" s="138"/>
    </row>
    <row r="171" spans="1:13" ht="16.5" customHeight="1" hidden="1" thickBot="1">
      <c r="A171" s="297"/>
      <c r="B171" s="298"/>
      <c r="C171" s="298"/>
      <c r="D171" s="298"/>
      <c r="E171" s="298"/>
      <c r="F171" s="299"/>
      <c r="G171" s="7">
        <v>703</v>
      </c>
      <c r="H171" s="6" t="s">
        <v>31</v>
      </c>
      <c r="I171" s="6" t="s">
        <v>8</v>
      </c>
      <c r="J171" s="111" t="s">
        <v>75</v>
      </c>
      <c r="K171" s="6" t="s">
        <v>76</v>
      </c>
      <c r="L171" s="142"/>
      <c r="M171" s="138"/>
    </row>
    <row r="172" spans="1:13" ht="16.5" customHeight="1" hidden="1" thickBot="1">
      <c r="A172" s="297"/>
      <c r="B172" s="298"/>
      <c r="C172" s="298"/>
      <c r="D172" s="298"/>
      <c r="E172" s="298"/>
      <c r="F172" s="299"/>
      <c r="G172" s="7">
        <v>703</v>
      </c>
      <c r="H172" s="6" t="s">
        <v>31</v>
      </c>
      <c r="I172" s="6" t="s">
        <v>8</v>
      </c>
      <c r="J172" s="111" t="s">
        <v>75</v>
      </c>
      <c r="K172" s="6" t="s">
        <v>64</v>
      </c>
      <c r="L172" s="142"/>
      <c r="M172" s="138"/>
    </row>
    <row r="173" spans="1:13" ht="16.5" customHeight="1" hidden="1" thickBot="1">
      <c r="A173" s="297"/>
      <c r="B173" s="298"/>
      <c r="C173" s="298"/>
      <c r="D173" s="298"/>
      <c r="E173" s="298"/>
      <c r="F173" s="299"/>
      <c r="G173" s="7">
        <v>703</v>
      </c>
      <c r="H173" s="6" t="s">
        <v>31</v>
      </c>
      <c r="I173" s="6" t="s">
        <v>8</v>
      </c>
      <c r="J173" s="111" t="s">
        <v>75</v>
      </c>
      <c r="K173" s="6" t="s">
        <v>65</v>
      </c>
      <c r="L173" s="142"/>
      <c r="M173" s="138"/>
    </row>
    <row r="174" spans="1:13" ht="16.5" customHeight="1" hidden="1" thickBot="1">
      <c r="A174" s="297"/>
      <c r="B174" s="298"/>
      <c r="C174" s="298"/>
      <c r="D174" s="298"/>
      <c r="E174" s="298"/>
      <c r="F174" s="299"/>
      <c r="G174" s="7">
        <v>703</v>
      </c>
      <c r="H174" s="6" t="s">
        <v>31</v>
      </c>
      <c r="I174" s="6" t="s">
        <v>8</v>
      </c>
      <c r="J174" s="111" t="s">
        <v>75</v>
      </c>
      <c r="K174" s="6" t="s">
        <v>66</v>
      </c>
      <c r="L174" s="142"/>
      <c r="M174" s="138"/>
    </row>
    <row r="175" spans="1:13" ht="16.5" customHeight="1" hidden="1" thickBot="1">
      <c r="A175" s="297"/>
      <c r="B175" s="298"/>
      <c r="C175" s="298"/>
      <c r="D175" s="298"/>
      <c r="E175" s="298"/>
      <c r="F175" s="299"/>
      <c r="G175" s="7">
        <v>703</v>
      </c>
      <c r="H175" s="6" t="s">
        <v>31</v>
      </c>
      <c r="I175" s="6" t="s">
        <v>8</v>
      </c>
      <c r="J175" s="111" t="s">
        <v>75</v>
      </c>
      <c r="K175" s="6" t="s">
        <v>67</v>
      </c>
      <c r="L175" s="142"/>
      <c r="M175" s="138"/>
    </row>
    <row r="176" spans="1:13" ht="16.5" customHeight="1" hidden="1" thickBot="1">
      <c r="A176" s="297"/>
      <c r="B176" s="298"/>
      <c r="C176" s="298"/>
      <c r="D176" s="298"/>
      <c r="E176" s="298"/>
      <c r="F176" s="299"/>
      <c r="G176" s="7">
        <v>703</v>
      </c>
      <c r="H176" s="6" t="s">
        <v>31</v>
      </c>
      <c r="I176" s="6" t="s">
        <v>8</v>
      </c>
      <c r="J176" s="111" t="s">
        <v>36</v>
      </c>
      <c r="K176" s="6" t="s">
        <v>11</v>
      </c>
      <c r="L176" s="142"/>
      <c r="M176" s="138"/>
    </row>
    <row r="177" spans="1:13" ht="16.5" customHeight="1" hidden="1" thickBot="1">
      <c r="A177" s="297"/>
      <c r="B177" s="298"/>
      <c r="C177" s="298"/>
      <c r="D177" s="298"/>
      <c r="E177" s="298"/>
      <c r="F177" s="299"/>
      <c r="G177" s="7">
        <v>703</v>
      </c>
      <c r="H177" s="6" t="s">
        <v>31</v>
      </c>
      <c r="I177" s="6" t="s">
        <v>8</v>
      </c>
      <c r="J177" s="111" t="s">
        <v>37</v>
      </c>
      <c r="K177" s="6" t="s">
        <v>9</v>
      </c>
      <c r="L177" s="142"/>
      <c r="M177" s="138"/>
    </row>
    <row r="178" spans="1:13" ht="16.5" customHeight="1" hidden="1" thickBot="1">
      <c r="A178" s="297"/>
      <c r="B178" s="298"/>
      <c r="C178" s="298"/>
      <c r="D178" s="298"/>
      <c r="E178" s="298"/>
      <c r="F178" s="299"/>
      <c r="G178" s="7">
        <v>703</v>
      </c>
      <c r="H178" s="6" t="s">
        <v>31</v>
      </c>
      <c r="I178" s="6" t="s">
        <v>8</v>
      </c>
      <c r="J178" s="111" t="s">
        <v>37</v>
      </c>
      <c r="K178" s="6" t="s">
        <v>76</v>
      </c>
      <c r="L178" s="142"/>
      <c r="M178" s="138"/>
    </row>
    <row r="179" spans="1:13" ht="42" customHeight="1" hidden="1" thickBot="1">
      <c r="A179" s="297"/>
      <c r="B179" s="298"/>
      <c r="C179" s="298"/>
      <c r="D179" s="298"/>
      <c r="E179" s="298"/>
      <c r="F179" s="299"/>
      <c r="G179" s="7">
        <v>703</v>
      </c>
      <c r="H179" s="6" t="s">
        <v>23</v>
      </c>
      <c r="I179" s="6" t="s">
        <v>21</v>
      </c>
      <c r="J179" s="112" t="s">
        <v>164</v>
      </c>
      <c r="K179" s="6" t="s">
        <v>11</v>
      </c>
      <c r="L179" s="142"/>
      <c r="M179" s="138"/>
    </row>
    <row r="180" spans="1:13" ht="34.5" customHeight="1" hidden="1" thickBot="1">
      <c r="A180" s="297"/>
      <c r="B180" s="298"/>
      <c r="C180" s="298"/>
      <c r="D180" s="298"/>
      <c r="E180" s="298"/>
      <c r="F180" s="299"/>
      <c r="G180" s="7">
        <v>703</v>
      </c>
      <c r="H180" s="6" t="s">
        <v>23</v>
      </c>
      <c r="I180" s="6" t="s">
        <v>21</v>
      </c>
      <c r="J180" s="112" t="s">
        <v>164</v>
      </c>
      <c r="K180" s="6" t="s">
        <v>201</v>
      </c>
      <c r="L180" s="142"/>
      <c r="M180" s="138"/>
    </row>
    <row r="181" spans="1:13" ht="35.25" customHeight="1" hidden="1" thickBot="1">
      <c r="A181" s="297"/>
      <c r="B181" s="298"/>
      <c r="C181" s="298"/>
      <c r="D181" s="298"/>
      <c r="E181" s="298"/>
      <c r="F181" s="299"/>
      <c r="G181" s="7">
        <v>703</v>
      </c>
      <c r="H181" s="10" t="s">
        <v>23</v>
      </c>
      <c r="I181" s="10" t="s">
        <v>21</v>
      </c>
      <c r="J181" s="112" t="s">
        <v>164</v>
      </c>
      <c r="K181" s="6" t="s">
        <v>200</v>
      </c>
      <c r="L181" s="142"/>
      <c r="M181" s="138"/>
    </row>
    <row r="182" spans="1:13" ht="35.25" customHeight="1" hidden="1" thickBot="1">
      <c r="A182" s="297"/>
      <c r="B182" s="298"/>
      <c r="C182" s="298"/>
      <c r="D182" s="298"/>
      <c r="E182" s="298"/>
      <c r="F182" s="299"/>
      <c r="G182" s="7"/>
      <c r="H182" s="10"/>
      <c r="I182" s="10"/>
      <c r="J182" s="112"/>
      <c r="K182" s="6"/>
      <c r="L182" s="142"/>
      <c r="M182" s="138"/>
    </row>
    <row r="183" spans="1:13" s="18" customFormat="1" ht="18.75" customHeight="1" hidden="1">
      <c r="A183" s="297"/>
      <c r="B183" s="298"/>
      <c r="C183" s="298"/>
      <c r="D183" s="298"/>
      <c r="E183" s="298"/>
      <c r="F183" s="299"/>
      <c r="G183" s="60" t="s">
        <v>104</v>
      </c>
      <c r="H183" s="60" t="s">
        <v>31</v>
      </c>
      <c r="I183" s="60" t="s">
        <v>19</v>
      </c>
      <c r="J183" s="3" t="s">
        <v>161</v>
      </c>
      <c r="K183" s="3" t="s">
        <v>11</v>
      </c>
      <c r="L183" s="142"/>
      <c r="M183" s="190"/>
    </row>
    <row r="184" spans="1:13" ht="40.5" customHeight="1" hidden="1">
      <c r="A184" s="297"/>
      <c r="B184" s="298"/>
      <c r="C184" s="298"/>
      <c r="D184" s="298"/>
      <c r="E184" s="298"/>
      <c r="F184" s="299"/>
      <c r="G184" s="13" t="s">
        <v>104</v>
      </c>
      <c r="H184" s="13" t="s">
        <v>31</v>
      </c>
      <c r="I184" s="13" t="s">
        <v>19</v>
      </c>
      <c r="J184" s="6" t="s">
        <v>168</v>
      </c>
      <c r="K184" s="6" t="s">
        <v>11</v>
      </c>
      <c r="L184" s="142"/>
      <c r="M184" s="138"/>
    </row>
    <row r="185" spans="1:13" ht="72.75" customHeight="1" hidden="1">
      <c r="A185" s="297"/>
      <c r="B185" s="298"/>
      <c r="C185" s="298"/>
      <c r="D185" s="298"/>
      <c r="E185" s="298"/>
      <c r="F185" s="299"/>
      <c r="G185" s="13" t="s">
        <v>104</v>
      </c>
      <c r="H185" s="13" t="s">
        <v>31</v>
      </c>
      <c r="I185" s="13" t="s">
        <v>19</v>
      </c>
      <c r="J185" s="6" t="s">
        <v>168</v>
      </c>
      <c r="K185" s="13" t="s">
        <v>207</v>
      </c>
      <c r="L185" s="142"/>
      <c r="M185" s="138"/>
    </row>
    <row r="186" spans="1:13" ht="35.25" customHeight="1" hidden="1">
      <c r="A186" s="297"/>
      <c r="B186" s="298"/>
      <c r="C186" s="298"/>
      <c r="D186" s="298"/>
      <c r="E186" s="298"/>
      <c r="F186" s="299"/>
      <c r="G186" s="13" t="s">
        <v>104</v>
      </c>
      <c r="H186" s="13" t="s">
        <v>31</v>
      </c>
      <c r="I186" s="13" t="s">
        <v>19</v>
      </c>
      <c r="J186" s="6" t="s">
        <v>168</v>
      </c>
      <c r="K186" s="13" t="s">
        <v>213</v>
      </c>
      <c r="L186" s="142"/>
      <c r="M186" s="138"/>
    </row>
    <row r="187" spans="1:13" ht="40.5" customHeight="1" hidden="1">
      <c r="A187" s="297"/>
      <c r="B187" s="298"/>
      <c r="C187" s="298"/>
      <c r="D187" s="298"/>
      <c r="E187" s="298"/>
      <c r="F187" s="299"/>
      <c r="G187" s="13" t="s">
        <v>104</v>
      </c>
      <c r="H187" s="13" t="s">
        <v>31</v>
      </c>
      <c r="I187" s="13" t="s">
        <v>19</v>
      </c>
      <c r="J187" s="6" t="s">
        <v>168</v>
      </c>
      <c r="K187" s="13" t="s">
        <v>201</v>
      </c>
      <c r="L187" s="142"/>
      <c r="M187" s="138"/>
    </row>
    <row r="188" spans="1:13" ht="41.25" customHeight="1" hidden="1" thickBot="1">
      <c r="A188" s="297"/>
      <c r="B188" s="298"/>
      <c r="C188" s="298"/>
      <c r="D188" s="298"/>
      <c r="E188" s="298"/>
      <c r="F188" s="299"/>
      <c r="G188" s="13" t="s">
        <v>104</v>
      </c>
      <c r="H188" s="13" t="s">
        <v>31</v>
      </c>
      <c r="I188" s="13" t="s">
        <v>19</v>
      </c>
      <c r="J188" s="6" t="s">
        <v>168</v>
      </c>
      <c r="K188" s="13" t="s">
        <v>200</v>
      </c>
      <c r="L188" s="142"/>
      <c r="M188" s="138"/>
    </row>
    <row r="189" spans="1:13" ht="19.5" customHeight="1" hidden="1" thickBot="1">
      <c r="A189" s="297"/>
      <c r="B189" s="298"/>
      <c r="C189" s="298"/>
      <c r="D189" s="298"/>
      <c r="E189" s="298"/>
      <c r="F189" s="299"/>
      <c r="G189" s="7">
        <v>703</v>
      </c>
      <c r="H189" s="3" t="s">
        <v>78</v>
      </c>
      <c r="I189" s="3" t="s">
        <v>9</v>
      </c>
      <c r="J189" s="3" t="s">
        <v>161</v>
      </c>
      <c r="K189" s="3" t="s">
        <v>11</v>
      </c>
      <c r="L189" s="142"/>
      <c r="M189" s="138"/>
    </row>
    <row r="190" spans="1:13" ht="19.5" customHeight="1" hidden="1" thickBot="1">
      <c r="A190" s="297"/>
      <c r="B190" s="298"/>
      <c r="C190" s="298"/>
      <c r="D190" s="298"/>
      <c r="E190" s="298"/>
      <c r="F190" s="299"/>
      <c r="G190" s="7">
        <v>703</v>
      </c>
      <c r="H190" s="6" t="s">
        <v>78</v>
      </c>
      <c r="I190" s="6" t="s">
        <v>8</v>
      </c>
      <c r="J190" s="6" t="s">
        <v>166</v>
      </c>
      <c r="K190" s="6" t="s">
        <v>11</v>
      </c>
      <c r="L190" s="142"/>
      <c r="M190" s="138"/>
    </row>
    <row r="191" spans="1:13" ht="31.5" customHeight="1" hidden="1" thickBot="1">
      <c r="A191" s="297"/>
      <c r="B191" s="298"/>
      <c r="C191" s="298"/>
      <c r="D191" s="298"/>
      <c r="E191" s="298"/>
      <c r="F191" s="299"/>
      <c r="G191" s="7">
        <v>703</v>
      </c>
      <c r="H191" s="6" t="s">
        <v>78</v>
      </c>
      <c r="I191" s="6" t="s">
        <v>8</v>
      </c>
      <c r="J191" s="6" t="s">
        <v>166</v>
      </c>
      <c r="K191" s="6" t="s">
        <v>11</v>
      </c>
      <c r="L191" s="142"/>
      <c r="M191" s="138"/>
    </row>
    <row r="192" spans="1:13" ht="16.5" customHeight="1" hidden="1" thickBot="1">
      <c r="A192" s="297"/>
      <c r="B192" s="298"/>
      <c r="C192" s="298"/>
      <c r="D192" s="298"/>
      <c r="E192" s="298"/>
      <c r="F192" s="299"/>
      <c r="G192" s="7">
        <v>703</v>
      </c>
      <c r="H192" s="6" t="s">
        <v>78</v>
      </c>
      <c r="I192" s="6" t="s">
        <v>8</v>
      </c>
      <c r="J192" s="6" t="s">
        <v>166</v>
      </c>
      <c r="K192" s="6" t="s">
        <v>211</v>
      </c>
      <c r="L192" s="142"/>
      <c r="M192" s="138"/>
    </row>
    <row r="193" spans="1:13" ht="16.5" customHeight="1" hidden="1" thickBot="1">
      <c r="A193" s="297"/>
      <c r="B193" s="298"/>
      <c r="C193" s="298"/>
      <c r="D193" s="298"/>
      <c r="E193" s="298"/>
      <c r="F193" s="299"/>
      <c r="G193" s="7">
        <v>703</v>
      </c>
      <c r="H193" s="6" t="s">
        <v>78</v>
      </c>
      <c r="I193" s="6" t="s">
        <v>8</v>
      </c>
      <c r="J193" s="6" t="s">
        <v>166</v>
      </c>
      <c r="K193" s="6" t="s">
        <v>210</v>
      </c>
      <c r="L193" s="142"/>
      <c r="M193" s="138"/>
    </row>
    <row r="194" spans="1:13" ht="18" customHeight="1" hidden="1" thickBot="1">
      <c r="A194" s="297"/>
      <c r="B194" s="298"/>
      <c r="C194" s="298"/>
      <c r="D194" s="298"/>
      <c r="E194" s="298"/>
      <c r="F194" s="299"/>
      <c r="G194" s="7">
        <v>703</v>
      </c>
      <c r="H194" s="6" t="s">
        <v>78</v>
      </c>
      <c r="I194" s="6" t="s">
        <v>8</v>
      </c>
      <c r="J194" s="6" t="s">
        <v>166</v>
      </c>
      <c r="K194" s="6" t="s">
        <v>210</v>
      </c>
      <c r="L194" s="142"/>
      <c r="M194" s="138"/>
    </row>
    <row r="195" spans="1:13" ht="16.5" customHeight="1" hidden="1" thickBot="1">
      <c r="A195" s="297"/>
      <c r="B195" s="298"/>
      <c r="C195" s="298"/>
      <c r="D195" s="298"/>
      <c r="E195" s="298"/>
      <c r="F195" s="299"/>
      <c r="G195" s="7">
        <v>703</v>
      </c>
      <c r="H195" s="6" t="s">
        <v>78</v>
      </c>
      <c r="I195" s="6" t="s">
        <v>8</v>
      </c>
      <c r="J195" s="6" t="s">
        <v>166</v>
      </c>
      <c r="K195" s="6" t="s">
        <v>149</v>
      </c>
      <c r="L195" s="142"/>
      <c r="M195" s="138"/>
    </row>
    <row r="196" spans="1:13" ht="16.5" customHeight="1" hidden="1" thickBot="1">
      <c r="A196" s="297"/>
      <c r="B196" s="298"/>
      <c r="C196" s="298"/>
      <c r="D196" s="298"/>
      <c r="E196" s="298"/>
      <c r="F196" s="299"/>
      <c r="G196" s="6">
        <v>703</v>
      </c>
      <c r="H196" s="3" t="s">
        <v>78</v>
      </c>
      <c r="I196" s="3" t="s">
        <v>21</v>
      </c>
      <c r="J196" s="3" t="s">
        <v>161</v>
      </c>
      <c r="K196" s="3" t="s">
        <v>11</v>
      </c>
      <c r="L196" s="142"/>
      <c r="M196" s="138"/>
    </row>
    <row r="197" spans="1:13" ht="16.5" customHeight="1" hidden="1" thickBot="1">
      <c r="A197" s="297"/>
      <c r="B197" s="298"/>
      <c r="C197" s="298"/>
      <c r="D197" s="298"/>
      <c r="E197" s="298"/>
      <c r="F197" s="299"/>
      <c r="G197" s="7">
        <v>703</v>
      </c>
      <c r="H197" s="6" t="s">
        <v>78</v>
      </c>
      <c r="I197" s="6" t="s">
        <v>21</v>
      </c>
      <c r="J197" s="22" t="s">
        <v>116</v>
      </c>
      <c r="K197" s="6" t="s">
        <v>11</v>
      </c>
      <c r="L197" s="142"/>
      <c r="M197" s="138"/>
    </row>
    <row r="198" spans="1:13" ht="16.5" customHeight="1" hidden="1" thickBot="1">
      <c r="A198" s="297"/>
      <c r="B198" s="298"/>
      <c r="C198" s="298"/>
      <c r="D198" s="298"/>
      <c r="E198" s="298"/>
      <c r="F198" s="299"/>
      <c r="G198" s="7">
        <v>703</v>
      </c>
      <c r="H198" s="6" t="s">
        <v>78</v>
      </c>
      <c r="I198" s="6" t="s">
        <v>21</v>
      </c>
      <c r="J198" s="22" t="s">
        <v>116</v>
      </c>
      <c r="K198" s="6" t="s">
        <v>79</v>
      </c>
      <c r="L198" s="142"/>
      <c r="M198" s="138"/>
    </row>
    <row r="199" spans="1:13" ht="16.5" customHeight="1" hidden="1" thickBot="1">
      <c r="A199" s="297"/>
      <c r="B199" s="298"/>
      <c r="C199" s="298"/>
      <c r="D199" s="298"/>
      <c r="E199" s="298"/>
      <c r="F199" s="299"/>
      <c r="G199" s="7">
        <v>703</v>
      </c>
      <c r="H199" s="6" t="s">
        <v>78</v>
      </c>
      <c r="I199" s="6" t="s">
        <v>21</v>
      </c>
      <c r="J199" s="22" t="s">
        <v>118</v>
      </c>
      <c r="K199" s="6" t="s">
        <v>11</v>
      </c>
      <c r="L199" s="142"/>
      <c r="M199" s="138"/>
    </row>
    <row r="200" spans="1:13" ht="16.5" customHeight="1" hidden="1" thickBot="1">
      <c r="A200" s="297"/>
      <c r="B200" s="298"/>
      <c r="C200" s="298"/>
      <c r="D200" s="298"/>
      <c r="E200" s="298"/>
      <c r="F200" s="299"/>
      <c r="G200" s="7">
        <v>703</v>
      </c>
      <c r="H200" s="6" t="s">
        <v>78</v>
      </c>
      <c r="I200" s="6" t="s">
        <v>21</v>
      </c>
      <c r="J200" s="22" t="s">
        <v>118</v>
      </c>
      <c r="K200" s="6" t="s">
        <v>79</v>
      </c>
      <c r="L200" s="142"/>
      <c r="M200" s="138"/>
    </row>
    <row r="201" spans="1:13" ht="16.5" customHeight="1" hidden="1" thickBot="1">
      <c r="A201" s="297"/>
      <c r="B201" s="298"/>
      <c r="C201" s="298"/>
      <c r="D201" s="298"/>
      <c r="E201" s="298"/>
      <c r="F201" s="299"/>
      <c r="G201" s="6" t="s">
        <v>104</v>
      </c>
      <c r="H201" s="6" t="s">
        <v>78</v>
      </c>
      <c r="I201" s="6" t="s">
        <v>21</v>
      </c>
      <c r="J201" s="22" t="s">
        <v>57</v>
      </c>
      <c r="K201" s="6" t="s">
        <v>11</v>
      </c>
      <c r="L201" s="142"/>
      <c r="M201" s="138"/>
    </row>
    <row r="202" spans="1:13" ht="16.5" customHeight="1" hidden="1" thickBot="1">
      <c r="A202" s="297"/>
      <c r="B202" s="298"/>
      <c r="C202" s="298"/>
      <c r="D202" s="298"/>
      <c r="E202" s="298"/>
      <c r="F202" s="299"/>
      <c r="G202" s="6" t="s">
        <v>104</v>
      </c>
      <c r="H202" s="6" t="s">
        <v>78</v>
      </c>
      <c r="I202" s="6" t="s">
        <v>21</v>
      </c>
      <c r="J202" s="22" t="s">
        <v>57</v>
      </c>
      <c r="K202" s="6" t="s">
        <v>105</v>
      </c>
      <c r="L202" s="142"/>
      <c r="M202" s="138"/>
    </row>
    <row r="203" spans="1:13" ht="16.5" customHeight="1" hidden="1" thickBot="1">
      <c r="A203" s="297"/>
      <c r="B203" s="298"/>
      <c r="C203" s="298"/>
      <c r="D203" s="298"/>
      <c r="E203" s="298"/>
      <c r="F203" s="299"/>
      <c r="G203" s="7">
        <v>703</v>
      </c>
      <c r="H203" s="6" t="s">
        <v>78</v>
      </c>
      <c r="I203" s="6" t="s">
        <v>21</v>
      </c>
      <c r="J203" s="22" t="s">
        <v>143</v>
      </c>
      <c r="K203" s="6" t="s">
        <v>11</v>
      </c>
      <c r="L203" s="142"/>
      <c r="M203" s="138"/>
    </row>
    <row r="204" spans="1:13" ht="16.5" customHeight="1" hidden="1" thickBot="1">
      <c r="A204" s="297"/>
      <c r="B204" s="298"/>
      <c r="C204" s="298"/>
      <c r="D204" s="298"/>
      <c r="E204" s="298"/>
      <c r="F204" s="299"/>
      <c r="G204" s="7">
        <v>703</v>
      </c>
      <c r="H204" s="6" t="s">
        <v>78</v>
      </c>
      <c r="I204" s="6" t="s">
        <v>21</v>
      </c>
      <c r="J204" s="22" t="s">
        <v>128</v>
      </c>
      <c r="K204" s="6" t="s">
        <v>11</v>
      </c>
      <c r="L204" s="142"/>
      <c r="M204" s="138"/>
    </row>
    <row r="205" spans="1:13" ht="16.5" customHeight="1" hidden="1" thickBot="1">
      <c r="A205" s="297"/>
      <c r="B205" s="298"/>
      <c r="C205" s="298"/>
      <c r="D205" s="298"/>
      <c r="E205" s="298"/>
      <c r="F205" s="299"/>
      <c r="G205" s="7">
        <v>703</v>
      </c>
      <c r="H205" s="3" t="s">
        <v>58</v>
      </c>
      <c r="I205" s="6" t="s">
        <v>9</v>
      </c>
      <c r="J205" s="21" t="s">
        <v>10</v>
      </c>
      <c r="K205" s="6" t="s">
        <v>11</v>
      </c>
      <c r="L205" s="142"/>
      <c r="M205" s="138"/>
    </row>
    <row r="206" spans="1:13" ht="16.5" customHeight="1" hidden="1" thickBot="1">
      <c r="A206" s="297"/>
      <c r="B206" s="298"/>
      <c r="C206" s="298"/>
      <c r="D206" s="298"/>
      <c r="E206" s="298"/>
      <c r="F206" s="299"/>
      <c r="G206" s="7">
        <v>703</v>
      </c>
      <c r="H206" s="3" t="s">
        <v>58</v>
      </c>
      <c r="I206" s="6" t="s">
        <v>8</v>
      </c>
      <c r="J206" s="21" t="s">
        <v>10</v>
      </c>
      <c r="K206" s="6" t="s">
        <v>11</v>
      </c>
      <c r="L206" s="142"/>
      <c r="M206" s="138"/>
    </row>
    <row r="207" spans="1:13" ht="16.5" customHeight="1" hidden="1" thickBot="1">
      <c r="A207" s="297"/>
      <c r="B207" s="298"/>
      <c r="C207" s="298"/>
      <c r="D207" s="298"/>
      <c r="E207" s="298"/>
      <c r="F207" s="299"/>
      <c r="G207" s="7">
        <v>703</v>
      </c>
      <c r="H207" s="6" t="s">
        <v>58</v>
      </c>
      <c r="I207" s="6" t="s">
        <v>8</v>
      </c>
      <c r="J207" s="22" t="s">
        <v>40</v>
      </c>
      <c r="K207" s="6" t="s">
        <v>11</v>
      </c>
      <c r="L207" s="142"/>
      <c r="M207" s="138"/>
    </row>
    <row r="208" spans="1:13" ht="16.5" customHeight="1" hidden="1" thickBot="1">
      <c r="A208" s="297"/>
      <c r="B208" s="298"/>
      <c r="C208" s="298"/>
      <c r="D208" s="298"/>
      <c r="E208" s="298"/>
      <c r="F208" s="299"/>
      <c r="G208" s="7">
        <v>703</v>
      </c>
      <c r="H208" s="6" t="s">
        <v>58</v>
      </c>
      <c r="I208" s="6" t="s">
        <v>8</v>
      </c>
      <c r="J208" s="22" t="s">
        <v>60</v>
      </c>
      <c r="K208" s="6" t="s">
        <v>11</v>
      </c>
      <c r="L208" s="142"/>
      <c r="M208" s="138"/>
    </row>
    <row r="209" spans="1:13" ht="16.5" customHeight="1" hidden="1" thickBot="1">
      <c r="A209" s="297"/>
      <c r="B209" s="298"/>
      <c r="C209" s="298"/>
      <c r="D209" s="298"/>
      <c r="E209" s="298"/>
      <c r="F209" s="299"/>
      <c r="G209" s="7">
        <v>703</v>
      </c>
      <c r="H209" s="6" t="s">
        <v>78</v>
      </c>
      <c r="I209" s="6" t="s">
        <v>21</v>
      </c>
      <c r="J209" s="22" t="s">
        <v>142</v>
      </c>
      <c r="K209" s="6" t="s">
        <v>11</v>
      </c>
      <c r="L209" s="142"/>
      <c r="M209" s="138"/>
    </row>
    <row r="210" spans="1:13" ht="16.5" customHeight="1" hidden="1" thickBot="1">
      <c r="A210" s="297"/>
      <c r="B210" s="298"/>
      <c r="C210" s="298"/>
      <c r="D210" s="298"/>
      <c r="E210" s="298"/>
      <c r="F210" s="299"/>
      <c r="G210" s="7">
        <v>703</v>
      </c>
      <c r="H210" s="6" t="s">
        <v>78</v>
      </c>
      <c r="I210" s="6" t="s">
        <v>21</v>
      </c>
      <c r="J210" s="22" t="s">
        <v>142</v>
      </c>
      <c r="K210" s="6" t="s">
        <v>79</v>
      </c>
      <c r="L210" s="142"/>
      <c r="M210" s="138"/>
    </row>
    <row r="211" spans="1:13" ht="16.5" customHeight="1" hidden="1" thickBot="1">
      <c r="A211" s="297"/>
      <c r="B211" s="298"/>
      <c r="C211" s="298"/>
      <c r="D211" s="298"/>
      <c r="E211" s="298"/>
      <c r="F211" s="299"/>
      <c r="G211" s="7">
        <v>703</v>
      </c>
      <c r="H211" s="6" t="s">
        <v>78</v>
      </c>
      <c r="I211" s="6" t="s">
        <v>21</v>
      </c>
      <c r="J211" s="22" t="s">
        <v>116</v>
      </c>
      <c r="K211" s="6" t="s">
        <v>11</v>
      </c>
      <c r="L211" s="142"/>
      <c r="M211" s="138"/>
    </row>
    <row r="212" spans="1:13" ht="16.5" customHeight="1" hidden="1" thickBot="1">
      <c r="A212" s="297"/>
      <c r="B212" s="298"/>
      <c r="C212" s="298"/>
      <c r="D212" s="298"/>
      <c r="E212" s="298"/>
      <c r="F212" s="299"/>
      <c r="G212" s="7">
        <v>703</v>
      </c>
      <c r="H212" s="6" t="s">
        <v>78</v>
      </c>
      <c r="I212" s="6" t="s">
        <v>21</v>
      </c>
      <c r="J212" s="22" t="s">
        <v>116</v>
      </c>
      <c r="K212" s="6" t="s">
        <v>79</v>
      </c>
      <c r="L212" s="142"/>
      <c r="M212" s="138"/>
    </row>
    <row r="213" spans="1:13" ht="16.5" customHeight="1" hidden="1" thickBot="1">
      <c r="A213" s="297"/>
      <c r="B213" s="298"/>
      <c r="C213" s="298"/>
      <c r="D213" s="298"/>
      <c r="E213" s="298"/>
      <c r="F213" s="299"/>
      <c r="G213" s="7">
        <v>703</v>
      </c>
      <c r="H213" s="6" t="s">
        <v>78</v>
      </c>
      <c r="I213" s="6" t="s">
        <v>21</v>
      </c>
      <c r="J213" s="22" t="s">
        <v>118</v>
      </c>
      <c r="K213" s="6" t="s">
        <v>11</v>
      </c>
      <c r="L213" s="142"/>
      <c r="M213" s="138"/>
    </row>
    <row r="214" spans="1:13" ht="16.5" customHeight="1" hidden="1" thickBot="1">
      <c r="A214" s="297"/>
      <c r="B214" s="298"/>
      <c r="C214" s="298"/>
      <c r="D214" s="298"/>
      <c r="E214" s="298"/>
      <c r="F214" s="299"/>
      <c r="G214" s="7">
        <v>703</v>
      </c>
      <c r="H214" s="6" t="s">
        <v>78</v>
      </c>
      <c r="I214" s="6" t="s">
        <v>21</v>
      </c>
      <c r="J214" s="22" t="s">
        <v>118</v>
      </c>
      <c r="K214" s="6" t="s">
        <v>79</v>
      </c>
      <c r="L214" s="142"/>
      <c r="M214" s="138"/>
    </row>
    <row r="215" spans="1:13" ht="16.5" customHeight="1" hidden="1" thickBot="1">
      <c r="A215" s="297"/>
      <c r="B215" s="298"/>
      <c r="C215" s="298"/>
      <c r="D215" s="298"/>
      <c r="E215" s="298"/>
      <c r="F215" s="299"/>
      <c r="G215" s="7"/>
      <c r="H215" s="6"/>
      <c r="I215" s="6"/>
      <c r="J215" s="22"/>
      <c r="K215" s="6"/>
      <c r="L215" s="142"/>
      <c r="M215" s="138"/>
    </row>
    <row r="216" spans="1:13" ht="16.5" customHeight="1" hidden="1" thickBot="1">
      <c r="A216" s="297"/>
      <c r="B216" s="298"/>
      <c r="C216" s="298"/>
      <c r="D216" s="298"/>
      <c r="E216" s="298"/>
      <c r="F216" s="299"/>
      <c r="G216" s="7"/>
      <c r="H216" s="6"/>
      <c r="I216" s="6"/>
      <c r="J216" s="22"/>
      <c r="K216" s="6"/>
      <c r="L216" s="142"/>
      <c r="M216" s="138"/>
    </row>
    <row r="217" spans="1:13" ht="16.5" customHeight="1" hidden="1" thickBot="1">
      <c r="A217" s="297"/>
      <c r="B217" s="298"/>
      <c r="C217" s="298"/>
      <c r="D217" s="298"/>
      <c r="E217" s="298"/>
      <c r="F217" s="299"/>
      <c r="G217" s="4">
        <v>703</v>
      </c>
      <c r="H217" s="3" t="s">
        <v>58</v>
      </c>
      <c r="I217" s="3" t="s">
        <v>9</v>
      </c>
      <c r="J217" s="21" t="s">
        <v>10</v>
      </c>
      <c r="K217" s="3" t="s">
        <v>11</v>
      </c>
      <c r="L217" s="142"/>
      <c r="M217" s="138"/>
    </row>
    <row r="218" spans="1:13" ht="16.5" customHeight="1" hidden="1" thickBot="1">
      <c r="A218" s="297"/>
      <c r="B218" s="298"/>
      <c r="C218" s="298"/>
      <c r="D218" s="298"/>
      <c r="E218" s="298"/>
      <c r="F218" s="299"/>
      <c r="G218" s="7">
        <v>703</v>
      </c>
      <c r="H218" s="6" t="s">
        <v>58</v>
      </c>
      <c r="I218" s="6" t="s">
        <v>8</v>
      </c>
      <c r="J218" s="22" t="s">
        <v>10</v>
      </c>
      <c r="K218" s="6" t="s">
        <v>11</v>
      </c>
      <c r="L218" s="142"/>
      <c r="M218" s="138"/>
    </row>
    <row r="219" spans="1:13" ht="16.5" customHeight="1" hidden="1" thickBot="1">
      <c r="A219" s="297"/>
      <c r="B219" s="298"/>
      <c r="C219" s="298"/>
      <c r="D219" s="298"/>
      <c r="E219" s="298"/>
      <c r="F219" s="299"/>
      <c r="G219" s="7">
        <v>703</v>
      </c>
      <c r="H219" s="6" t="s">
        <v>108</v>
      </c>
      <c r="I219" s="6" t="s">
        <v>8</v>
      </c>
      <c r="J219" s="22" t="s">
        <v>109</v>
      </c>
      <c r="K219" s="6" t="s">
        <v>11</v>
      </c>
      <c r="L219" s="142"/>
      <c r="M219" s="138"/>
    </row>
    <row r="220" spans="1:13" ht="16.5" customHeight="1" hidden="1" thickBot="1">
      <c r="A220" s="297"/>
      <c r="B220" s="298"/>
      <c r="C220" s="298"/>
      <c r="D220" s="298"/>
      <c r="E220" s="298"/>
      <c r="F220" s="299"/>
      <c r="G220" s="7">
        <v>703</v>
      </c>
      <c r="H220" s="6" t="s">
        <v>108</v>
      </c>
      <c r="I220" s="6" t="s">
        <v>8</v>
      </c>
      <c r="J220" s="22" t="s">
        <v>109</v>
      </c>
      <c r="K220" s="6" t="s">
        <v>65</v>
      </c>
      <c r="L220" s="142"/>
      <c r="M220" s="138"/>
    </row>
    <row r="221" spans="1:13" ht="16.5" customHeight="1" hidden="1" thickBot="1">
      <c r="A221" s="297"/>
      <c r="B221" s="298"/>
      <c r="C221" s="298"/>
      <c r="D221" s="298"/>
      <c r="E221" s="298"/>
      <c r="F221" s="299"/>
      <c r="G221" s="7">
        <v>703</v>
      </c>
      <c r="H221" s="6" t="s">
        <v>108</v>
      </c>
      <c r="I221" s="6" t="s">
        <v>8</v>
      </c>
      <c r="J221" s="22" t="s">
        <v>109</v>
      </c>
      <c r="K221" s="6" t="s">
        <v>126</v>
      </c>
      <c r="L221" s="142"/>
      <c r="M221" s="138"/>
    </row>
    <row r="222" spans="1:13" ht="21" customHeight="1" hidden="1">
      <c r="A222" s="297"/>
      <c r="B222" s="298"/>
      <c r="C222" s="298"/>
      <c r="D222" s="298"/>
      <c r="E222" s="298"/>
      <c r="F222" s="299"/>
      <c r="G222" s="124">
        <v>703</v>
      </c>
      <c r="H222" s="60">
        <v>11</v>
      </c>
      <c r="I222" s="60" t="s">
        <v>19</v>
      </c>
      <c r="J222" s="60" t="s">
        <v>161</v>
      </c>
      <c r="K222" s="60" t="s">
        <v>11</v>
      </c>
      <c r="L222" s="142"/>
      <c r="M222" s="138"/>
    </row>
    <row r="223" spans="1:13" ht="51.75" customHeight="1" hidden="1">
      <c r="A223" s="297"/>
      <c r="B223" s="298"/>
      <c r="C223" s="298"/>
      <c r="D223" s="298"/>
      <c r="E223" s="298"/>
      <c r="F223" s="299"/>
      <c r="G223" s="2">
        <v>703</v>
      </c>
      <c r="H223" s="13" t="s">
        <v>58</v>
      </c>
      <c r="I223" s="13" t="s">
        <v>19</v>
      </c>
      <c r="J223" s="13" t="s">
        <v>233</v>
      </c>
      <c r="K223" s="13" t="s">
        <v>11</v>
      </c>
      <c r="L223" s="142"/>
      <c r="M223" s="138"/>
    </row>
    <row r="224" spans="1:13" ht="33.75" customHeight="1" hidden="1">
      <c r="A224" s="297"/>
      <c r="B224" s="298"/>
      <c r="C224" s="298"/>
      <c r="D224" s="298"/>
      <c r="E224" s="298"/>
      <c r="F224" s="299"/>
      <c r="G224" s="2">
        <v>703</v>
      </c>
      <c r="H224" s="13" t="s">
        <v>58</v>
      </c>
      <c r="I224" s="13" t="s">
        <v>19</v>
      </c>
      <c r="J224" s="13" t="s">
        <v>233</v>
      </c>
      <c r="K224" s="13" t="s">
        <v>201</v>
      </c>
      <c r="L224" s="142"/>
      <c r="M224" s="138"/>
    </row>
    <row r="225" spans="1:13" ht="41.25" customHeight="1" hidden="1" thickBot="1">
      <c r="A225" s="297"/>
      <c r="B225" s="298"/>
      <c r="C225" s="298"/>
      <c r="D225" s="298"/>
      <c r="E225" s="298"/>
      <c r="F225" s="299"/>
      <c r="G225" s="2">
        <v>703</v>
      </c>
      <c r="H225" s="13" t="s">
        <v>58</v>
      </c>
      <c r="I225" s="13" t="s">
        <v>19</v>
      </c>
      <c r="J225" s="13" t="s">
        <v>233</v>
      </c>
      <c r="K225" s="13" t="s">
        <v>200</v>
      </c>
      <c r="L225" s="142"/>
      <c r="M225" s="138"/>
    </row>
    <row r="226" spans="1:13" ht="21" customHeight="1" hidden="1">
      <c r="A226" s="297"/>
      <c r="B226" s="298"/>
      <c r="C226" s="298"/>
      <c r="D226" s="298"/>
      <c r="E226" s="298"/>
      <c r="F226" s="299"/>
      <c r="G226" s="60">
        <v>703</v>
      </c>
      <c r="H226" s="60" t="s">
        <v>31</v>
      </c>
      <c r="I226" s="60" t="s">
        <v>19</v>
      </c>
      <c r="J226" s="3" t="s">
        <v>161</v>
      </c>
      <c r="K226" s="60" t="s">
        <v>11</v>
      </c>
      <c r="L226" s="142"/>
      <c r="M226" s="138"/>
    </row>
    <row r="227" spans="1:13" ht="34.5" customHeight="1" hidden="1">
      <c r="A227" s="297"/>
      <c r="B227" s="298"/>
      <c r="C227" s="298"/>
      <c r="D227" s="298"/>
      <c r="E227" s="298"/>
      <c r="F227" s="299"/>
      <c r="G227" s="13" t="s">
        <v>104</v>
      </c>
      <c r="H227" s="13" t="s">
        <v>31</v>
      </c>
      <c r="I227" s="13" t="s">
        <v>19</v>
      </c>
      <c r="J227" s="6" t="s">
        <v>168</v>
      </c>
      <c r="K227" s="13" t="s">
        <v>11</v>
      </c>
      <c r="L227" s="142"/>
      <c r="M227" s="138"/>
    </row>
    <row r="228" spans="1:13" ht="66.75" customHeight="1" hidden="1">
      <c r="A228" s="297"/>
      <c r="B228" s="298"/>
      <c r="C228" s="298"/>
      <c r="D228" s="298"/>
      <c r="E228" s="298"/>
      <c r="F228" s="299"/>
      <c r="G228" s="13" t="s">
        <v>104</v>
      </c>
      <c r="H228" s="13" t="s">
        <v>31</v>
      </c>
      <c r="I228" s="13" t="s">
        <v>19</v>
      </c>
      <c r="J228" s="6" t="s">
        <v>168</v>
      </c>
      <c r="K228" s="13" t="s">
        <v>207</v>
      </c>
      <c r="L228" s="142"/>
      <c r="M228" s="138"/>
    </row>
    <row r="229" spans="1:13" ht="20.25" customHeight="1" hidden="1">
      <c r="A229" s="297"/>
      <c r="B229" s="298"/>
      <c r="C229" s="298"/>
      <c r="D229" s="298"/>
      <c r="E229" s="298"/>
      <c r="F229" s="299"/>
      <c r="G229" s="13" t="s">
        <v>104</v>
      </c>
      <c r="H229" s="13" t="s">
        <v>31</v>
      </c>
      <c r="I229" s="13" t="s">
        <v>19</v>
      </c>
      <c r="J229" s="6" t="s">
        <v>168</v>
      </c>
      <c r="K229" s="13" t="s">
        <v>213</v>
      </c>
      <c r="L229" s="142"/>
      <c r="M229" s="138"/>
    </row>
    <row r="230" spans="1:13" ht="31.5" customHeight="1" hidden="1">
      <c r="A230" s="297"/>
      <c r="B230" s="298"/>
      <c r="C230" s="298"/>
      <c r="D230" s="298"/>
      <c r="E230" s="298"/>
      <c r="F230" s="299"/>
      <c r="G230" s="13" t="s">
        <v>104</v>
      </c>
      <c r="H230" s="13" t="s">
        <v>31</v>
      </c>
      <c r="I230" s="13" t="s">
        <v>19</v>
      </c>
      <c r="J230" s="6" t="s">
        <v>168</v>
      </c>
      <c r="K230" s="13" t="s">
        <v>201</v>
      </c>
      <c r="L230" s="142"/>
      <c r="M230" s="138"/>
    </row>
    <row r="231" spans="1:13" ht="41.25" customHeight="1" hidden="1" thickBot="1">
      <c r="A231" s="297"/>
      <c r="B231" s="298"/>
      <c r="C231" s="298"/>
      <c r="D231" s="298"/>
      <c r="E231" s="298"/>
      <c r="F231" s="299"/>
      <c r="G231" s="13" t="s">
        <v>104</v>
      </c>
      <c r="H231" s="13" t="s">
        <v>31</v>
      </c>
      <c r="I231" s="13" t="s">
        <v>19</v>
      </c>
      <c r="J231" s="6" t="s">
        <v>168</v>
      </c>
      <c r="K231" s="13" t="s">
        <v>200</v>
      </c>
      <c r="L231" s="142"/>
      <c r="M231" s="138"/>
    </row>
    <row r="232" spans="1:13" ht="32.25" thickBot="1">
      <c r="A232" s="300"/>
      <c r="B232" s="301"/>
      <c r="C232" s="301"/>
      <c r="D232" s="301"/>
      <c r="E232" s="301"/>
      <c r="F232" s="302"/>
      <c r="G232" s="10" t="s">
        <v>257</v>
      </c>
      <c r="H232" s="10" t="s">
        <v>258</v>
      </c>
      <c r="I232" s="10" t="s">
        <v>259</v>
      </c>
      <c r="J232" s="6" t="s">
        <v>260</v>
      </c>
      <c r="K232" s="6" t="s">
        <v>260</v>
      </c>
      <c r="L232" s="194">
        <v>2024</v>
      </c>
      <c r="M232" s="195">
        <v>2025</v>
      </c>
    </row>
    <row r="233" spans="1:13" ht="16.5" thickBot="1">
      <c r="A233" s="309">
        <v>1</v>
      </c>
      <c r="B233" s="304"/>
      <c r="C233" s="304"/>
      <c r="D233" s="304"/>
      <c r="E233" s="304"/>
      <c r="F233" s="305"/>
      <c r="G233" s="10" t="s">
        <v>263</v>
      </c>
      <c r="H233" s="10" t="s">
        <v>264</v>
      </c>
      <c r="I233" s="10" t="s">
        <v>265</v>
      </c>
      <c r="J233" s="6"/>
      <c r="K233" s="6" t="s">
        <v>266</v>
      </c>
      <c r="L233" s="141">
        <v>6</v>
      </c>
      <c r="M233" s="140">
        <v>7</v>
      </c>
    </row>
    <row r="234" spans="1:13" ht="16.5" thickBot="1">
      <c r="A234" s="282" t="s">
        <v>256</v>
      </c>
      <c r="B234" s="283"/>
      <c r="C234" s="283"/>
      <c r="D234" s="283"/>
      <c r="E234" s="283"/>
      <c r="F234" s="284"/>
      <c r="G234" s="10"/>
      <c r="H234" s="10"/>
      <c r="I234" s="10"/>
      <c r="J234" s="6"/>
      <c r="K234" s="6"/>
      <c r="L234" s="183">
        <f>L253+L326+L333+L341+L236+L235</f>
        <v>13929099.820000002</v>
      </c>
      <c r="M234" s="183">
        <f>M253+M326+M333+M341+M236+M235</f>
        <v>13930786.53</v>
      </c>
    </row>
    <row r="235" spans="1:13" ht="16.5" thickBot="1">
      <c r="A235" s="240" t="s">
        <v>351</v>
      </c>
      <c r="B235" s="241"/>
      <c r="C235" s="241"/>
      <c r="D235" s="241"/>
      <c r="E235" s="241"/>
      <c r="F235" s="242"/>
      <c r="G235" s="9" t="s">
        <v>352</v>
      </c>
      <c r="H235" s="9" t="s">
        <v>9</v>
      </c>
      <c r="I235" s="9" t="s">
        <v>9</v>
      </c>
      <c r="J235" s="3"/>
      <c r="K235" s="3" t="s">
        <v>11</v>
      </c>
      <c r="L235" s="183">
        <v>185664.8</v>
      </c>
      <c r="M235" s="196">
        <v>371329.6</v>
      </c>
    </row>
    <row r="236" spans="1:15" ht="42.75" customHeight="1" thickBot="1">
      <c r="A236" s="222" t="s">
        <v>335</v>
      </c>
      <c r="B236" s="285"/>
      <c r="C236" s="285"/>
      <c r="D236" s="285"/>
      <c r="E236" s="285"/>
      <c r="F236" s="286"/>
      <c r="G236" s="9" t="s">
        <v>336</v>
      </c>
      <c r="H236" s="9" t="s">
        <v>9</v>
      </c>
      <c r="I236" s="9" t="s">
        <v>9</v>
      </c>
      <c r="J236" s="3"/>
      <c r="K236" s="3" t="s">
        <v>11</v>
      </c>
      <c r="L236" s="212">
        <f>L240+L237</f>
        <v>237229.49</v>
      </c>
      <c r="M236" s="193">
        <f>M240</f>
        <v>0</v>
      </c>
      <c r="O236" s="35"/>
    </row>
    <row r="237" spans="1:15" ht="16.5" thickBot="1">
      <c r="A237" s="273" t="s">
        <v>368</v>
      </c>
      <c r="B237" s="221"/>
      <c r="C237" s="221"/>
      <c r="D237" s="221"/>
      <c r="E237" s="221"/>
      <c r="F237" s="225"/>
      <c r="G237" s="210" t="s">
        <v>366</v>
      </c>
      <c r="H237" s="9" t="s">
        <v>9</v>
      </c>
      <c r="I237" s="9" t="s">
        <v>9</v>
      </c>
      <c r="J237" s="3"/>
      <c r="K237" s="3" t="s">
        <v>11</v>
      </c>
      <c r="L237" s="185">
        <f>L238</f>
        <v>50070.39</v>
      </c>
      <c r="M237" s="193">
        <v>0</v>
      </c>
      <c r="O237" s="35"/>
    </row>
    <row r="238" spans="1:15" ht="42.75" customHeight="1" thickBot="1">
      <c r="A238" s="273" t="s">
        <v>363</v>
      </c>
      <c r="B238" s="221"/>
      <c r="C238" s="221"/>
      <c r="D238" s="221"/>
      <c r="E238" s="221"/>
      <c r="F238" s="225"/>
      <c r="G238" s="210" t="s">
        <v>367</v>
      </c>
      <c r="H238" s="9" t="s">
        <v>9</v>
      </c>
      <c r="I238" s="9" t="s">
        <v>9</v>
      </c>
      <c r="J238" s="3"/>
      <c r="K238" s="3" t="s">
        <v>11</v>
      </c>
      <c r="L238" s="185">
        <f>L239</f>
        <v>50070.39</v>
      </c>
      <c r="M238" s="193">
        <v>0</v>
      </c>
      <c r="O238" s="35"/>
    </row>
    <row r="239" spans="1:15" ht="16.5" thickBot="1">
      <c r="A239" s="287" t="s">
        <v>225</v>
      </c>
      <c r="B239" s="288"/>
      <c r="C239" s="288"/>
      <c r="D239" s="288"/>
      <c r="E239" s="288"/>
      <c r="F239" s="289"/>
      <c r="G239" s="211" t="s">
        <v>367</v>
      </c>
      <c r="H239" s="9" t="s">
        <v>23</v>
      </c>
      <c r="I239" s="9" t="s">
        <v>19</v>
      </c>
      <c r="J239" s="3"/>
      <c r="K239" s="3" t="s">
        <v>17</v>
      </c>
      <c r="L239" s="185">
        <v>50070.39</v>
      </c>
      <c r="M239" s="193">
        <v>0</v>
      </c>
      <c r="O239" s="35"/>
    </row>
    <row r="240" spans="1:13" ht="32.25" customHeight="1" thickBot="1">
      <c r="A240" s="273" t="s">
        <v>337</v>
      </c>
      <c r="B240" s="221"/>
      <c r="C240" s="221"/>
      <c r="D240" s="221"/>
      <c r="E240" s="221"/>
      <c r="F240" s="225"/>
      <c r="G240" s="9" t="s">
        <v>338</v>
      </c>
      <c r="H240" s="9" t="s">
        <v>9</v>
      </c>
      <c r="I240" s="9" t="s">
        <v>9</v>
      </c>
      <c r="J240" s="3"/>
      <c r="K240" s="3" t="s">
        <v>11</v>
      </c>
      <c r="L240" s="185">
        <f>L241</f>
        <v>187159.1</v>
      </c>
      <c r="M240" s="193">
        <f>M241</f>
        <v>0</v>
      </c>
    </row>
    <row r="241" spans="1:13" ht="33.75" customHeight="1" thickBot="1">
      <c r="A241" s="273" t="s">
        <v>339</v>
      </c>
      <c r="B241" s="221"/>
      <c r="C241" s="221"/>
      <c r="D241" s="221"/>
      <c r="E241" s="221"/>
      <c r="F241" s="225"/>
      <c r="G241" s="9" t="s">
        <v>340</v>
      </c>
      <c r="H241" s="9" t="s">
        <v>9</v>
      </c>
      <c r="I241" s="9" t="s">
        <v>9</v>
      </c>
      <c r="J241" s="3"/>
      <c r="K241" s="3" t="s">
        <v>11</v>
      </c>
      <c r="L241" s="185">
        <f>L242+L247+L245</f>
        <v>187159.1</v>
      </c>
      <c r="M241" s="193">
        <f>M247</f>
        <v>0</v>
      </c>
    </row>
    <row r="242" spans="1:13" ht="45.75" customHeight="1" hidden="1" thickBot="1">
      <c r="A242" s="273" t="s">
        <v>250</v>
      </c>
      <c r="B242" s="221"/>
      <c r="C242" s="221"/>
      <c r="D242" s="221"/>
      <c r="E242" s="221"/>
      <c r="F242" s="225"/>
      <c r="G242" s="9" t="s">
        <v>341</v>
      </c>
      <c r="H242" s="9" t="s">
        <v>9</v>
      </c>
      <c r="I242" s="9" t="s">
        <v>9</v>
      </c>
      <c r="J242" s="3"/>
      <c r="K242" s="3" t="s">
        <v>11</v>
      </c>
      <c r="L242" s="183">
        <f>L243</f>
        <v>0</v>
      </c>
      <c r="M242" s="192"/>
    </row>
    <row r="243" spans="1:13" ht="36.75" customHeight="1" hidden="1" thickBot="1">
      <c r="A243" s="220" t="s">
        <v>202</v>
      </c>
      <c r="B243" s="221"/>
      <c r="C243" s="221"/>
      <c r="D243" s="221"/>
      <c r="E243" s="221"/>
      <c r="F243" s="225"/>
      <c r="G243" s="112" t="s">
        <v>342</v>
      </c>
      <c r="H243" s="10" t="s">
        <v>23</v>
      </c>
      <c r="I243" s="10" t="s">
        <v>21</v>
      </c>
      <c r="J243" s="6"/>
      <c r="K243" s="6" t="s">
        <v>201</v>
      </c>
      <c r="L243" s="139">
        <f>L244</f>
        <v>0</v>
      </c>
      <c r="M243" s="192"/>
    </row>
    <row r="244" spans="1:13" ht="31.5" customHeight="1" hidden="1" thickBot="1">
      <c r="A244" s="220" t="s">
        <v>199</v>
      </c>
      <c r="B244" s="221"/>
      <c r="C244" s="221"/>
      <c r="D244" s="221"/>
      <c r="E244" s="221"/>
      <c r="F244" s="225"/>
      <c r="G244" s="112" t="s">
        <v>342</v>
      </c>
      <c r="H244" s="10" t="s">
        <v>23</v>
      </c>
      <c r="I244" s="10" t="s">
        <v>21</v>
      </c>
      <c r="J244" s="6"/>
      <c r="K244" s="6" t="s">
        <v>200</v>
      </c>
      <c r="L244" s="139"/>
      <c r="M244" s="192"/>
    </row>
    <row r="245" spans="1:13" ht="31.5" customHeight="1" thickBot="1">
      <c r="A245" s="273" t="s">
        <v>250</v>
      </c>
      <c r="B245" s="221"/>
      <c r="C245" s="221"/>
      <c r="D245" s="221"/>
      <c r="E245" s="221"/>
      <c r="F245" s="225"/>
      <c r="G245" s="9" t="s">
        <v>341</v>
      </c>
      <c r="H245" s="10" t="s">
        <v>9</v>
      </c>
      <c r="I245" s="10" t="s">
        <v>9</v>
      </c>
      <c r="J245" s="6"/>
      <c r="K245" s="6" t="s">
        <v>11</v>
      </c>
      <c r="L245" s="139">
        <f>L246</f>
        <v>181159.1</v>
      </c>
      <c r="M245" s="192">
        <v>0</v>
      </c>
    </row>
    <row r="246" spans="1:13" ht="31.5" customHeight="1" thickBot="1">
      <c r="A246" s="220" t="s">
        <v>202</v>
      </c>
      <c r="B246" s="221"/>
      <c r="C246" s="221"/>
      <c r="D246" s="221"/>
      <c r="E246" s="221"/>
      <c r="F246" s="225"/>
      <c r="G246" s="112" t="s">
        <v>342</v>
      </c>
      <c r="H246" s="10" t="s">
        <v>23</v>
      </c>
      <c r="I246" s="10" t="s">
        <v>21</v>
      </c>
      <c r="J246" s="6"/>
      <c r="K246" s="6" t="s">
        <v>201</v>
      </c>
      <c r="L246" s="139">
        <v>181159.1</v>
      </c>
      <c r="M246" s="192">
        <v>0</v>
      </c>
    </row>
    <row r="247" spans="1:13" s="18" customFormat="1" ht="33" customHeight="1" thickBot="1">
      <c r="A247" s="273" t="s">
        <v>273</v>
      </c>
      <c r="B247" s="232"/>
      <c r="C247" s="232"/>
      <c r="D247" s="232"/>
      <c r="E247" s="232"/>
      <c r="F247" s="233"/>
      <c r="G247" s="187" t="s">
        <v>343</v>
      </c>
      <c r="H247" s="187" t="s">
        <v>9</v>
      </c>
      <c r="I247" s="187" t="s">
        <v>9</v>
      </c>
      <c r="J247" s="160"/>
      <c r="K247" s="160" t="s">
        <v>11</v>
      </c>
      <c r="L247" s="185">
        <f>L248</f>
        <v>6000</v>
      </c>
      <c r="M247" s="193">
        <v>0</v>
      </c>
    </row>
    <row r="248" spans="1:13" s="18" customFormat="1" ht="32.25" customHeight="1" thickBot="1">
      <c r="A248" s="273" t="s">
        <v>195</v>
      </c>
      <c r="B248" s="232"/>
      <c r="C248" s="232"/>
      <c r="D248" s="232"/>
      <c r="E248" s="232"/>
      <c r="F248" s="233"/>
      <c r="G248" s="187" t="s">
        <v>344</v>
      </c>
      <c r="H248" s="187" t="s">
        <v>9</v>
      </c>
      <c r="I248" s="187" t="s">
        <v>9</v>
      </c>
      <c r="J248" s="160"/>
      <c r="K248" s="160" t="s">
        <v>11</v>
      </c>
      <c r="L248" s="185">
        <f>L249</f>
        <v>6000</v>
      </c>
      <c r="M248" s="193">
        <v>0</v>
      </c>
    </row>
    <row r="249" spans="1:13" ht="31.5" customHeight="1" thickBot="1">
      <c r="A249" s="220" t="s">
        <v>202</v>
      </c>
      <c r="B249" s="221"/>
      <c r="C249" s="221"/>
      <c r="D249" s="221"/>
      <c r="E249" s="221"/>
      <c r="F249" s="225"/>
      <c r="G249" s="184" t="s">
        <v>344</v>
      </c>
      <c r="H249" s="184" t="s">
        <v>23</v>
      </c>
      <c r="I249" s="184" t="s">
        <v>21</v>
      </c>
      <c r="J249" s="163"/>
      <c r="K249" s="163" t="s">
        <v>201</v>
      </c>
      <c r="L249" s="186">
        <v>6000</v>
      </c>
      <c r="M249" s="192">
        <v>0</v>
      </c>
    </row>
    <row r="250" spans="1:13" ht="33" customHeight="1" hidden="1" thickBot="1">
      <c r="A250" s="220" t="s">
        <v>199</v>
      </c>
      <c r="B250" s="221"/>
      <c r="C250" s="221"/>
      <c r="D250" s="221"/>
      <c r="E250" s="221"/>
      <c r="F250" s="225"/>
      <c r="G250" s="184" t="s">
        <v>344</v>
      </c>
      <c r="H250" s="184" t="s">
        <v>23</v>
      </c>
      <c r="I250" s="184" t="s">
        <v>21</v>
      </c>
      <c r="J250" s="163"/>
      <c r="K250" s="163" t="s">
        <v>200</v>
      </c>
      <c r="L250" s="186">
        <v>0</v>
      </c>
      <c r="M250" s="192">
        <v>0</v>
      </c>
    </row>
    <row r="251" spans="1:13" ht="16.5" hidden="1" thickBot="1">
      <c r="A251" s="273"/>
      <c r="B251" s="221"/>
      <c r="C251" s="221"/>
      <c r="D251" s="221"/>
      <c r="E251" s="221"/>
      <c r="F251" s="225"/>
      <c r="G251" s="184"/>
      <c r="H251" s="184"/>
      <c r="I251" s="184"/>
      <c r="J251" s="163"/>
      <c r="K251" s="163"/>
      <c r="L251" s="185"/>
      <c r="M251" s="192"/>
    </row>
    <row r="252" spans="1:13" ht="16.5" hidden="1" thickBot="1">
      <c r="A252" s="273"/>
      <c r="B252" s="221"/>
      <c r="C252" s="221"/>
      <c r="D252" s="221"/>
      <c r="E252" s="221"/>
      <c r="F252" s="225"/>
      <c r="G252" s="184"/>
      <c r="H252" s="184"/>
      <c r="I252" s="184"/>
      <c r="J252" s="163"/>
      <c r="K252" s="163"/>
      <c r="L252" s="185"/>
      <c r="M252" s="192"/>
    </row>
    <row r="253" spans="1:14" ht="47.25" customHeight="1" thickBot="1">
      <c r="A253" s="265" t="s">
        <v>253</v>
      </c>
      <c r="B253" s="274"/>
      <c r="C253" s="274"/>
      <c r="D253" s="274"/>
      <c r="E253" s="274"/>
      <c r="F253" s="275"/>
      <c r="G253" s="159" t="s">
        <v>261</v>
      </c>
      <c r="H253" s="160" t="s">
        <v>9</v>
      </c>
      <c r="I253" s="160" t="s">
        <v>9</v>
      </c>
      <c r="J253" s="160" t="s">
        <v>161</v>
      </c>
      <c r="K253" s="160" t="s">
        <v>11</v>
      </c>
      <c r="L253" s="161">
        <f>L255+L268</f>
        <v>5351968.8</v>
      </c>
      <c r="M253" s="161">
        <f>M255+M268</f>
        <v>5353968.8</v>
      </c>
      <c r="N253" s="35"/>
    </row>
    <row r="254" spans="1:13" ht="19.5" customHeight="1" hidden="1" thickBot="1">
      <c r="A254" s="276" t="s">
        <v>101</v>
      </c>
      <c r="B254" s="277"/>
      <c r="C254" s="277"/>
      <c r="D254" s="277"/>
      <c r="E254" s="277"/>
      <c r="F254" s="278"/>
      <c r="G254" s="159" t="s">
        <v>261</v>
      </c>
      <c r="H254" s="160" t="s">
        <v>9</v>
      </c>
      <c r="I254" s="160" t="s">
        <v>9</v>
      </c>
      <c r="J254" s="160" t="s">
        <v>161</v>
      </c>
      <c r="K254" s="160" t="s">
        <v>11</v>
      </c>
      <c r="L254" s="161"/>
      <c r="M254" s="192"/>
    </row>
    <row r="255" spans="1:14" ht="19.5" customHeight="1" thickBot="1">
      <c r="A255" s="279" t="s">
        <v>277</v>
      </c>
      <c r="B255" s="221"/>
      <c r="C255" s="221"/>
      <c r="D255" s="221"/>
      <c r="E255" s="221"/>
      <c r="F255" s="225"/>
      <c r="G255" s="159" t="s">
        <v>278</v>
      </c>
      <c r="H255" s="160" t="s">
        <v>9</v>
      </c>
      <c r="I255" s="160" t="s">
        <v>9</v>
      </c>
      <c r="J255" s="160"/>
      <c r="K255" s="160" t="s">
        <v>11</v>
      </c>
      <c r="L255" s="161">
        <f>L256</f>
        <v>444471.56</v>
      </c>
      <c r="M255" s="161">
        <f>M256</f>
        <v>444471.56</v>
      </c>
      <c r="N255" s="35"/>
    </row>
    <row r="256" spans="1:13" ht="19.5" customHeight="1" thickBot="1">
      <c r="A256" s="231" t="s">
        <v>254</v>
      </c>
      <c r="B256" s="268"/>
      <c r="C256" s="268"/>
      <c r="D256" s="268"/>
      <c r="E256" s="268"/>
      <c r="F256" s="269"/>
      <c r="G256" s="159" t="s">
        <v>267</v>
      </c>
      <c r="H256" s="160" t="s">
        <v>9</v>
      </c>
      <c r="I256" s="160" t="s">
        <v>9</v>
      </c>
      <c r="J256" s="160" t="s">
        <v>161</v>
      </c>
      <c r="K256" s="160" t="s">
        <v>11</v>
      </c>
      <c r="L256" s="161">
        <f>L260</f>
        <v>444471.56</v>
      </c>
      <c r="M256" s="161">
        <f>M260</f>
        <v>444471.56</v>
      </c>
    </row>
    <row r="257" spans="1:13" ht="16.5" customHeight="1" hidden="1" thickBot="1">
      <c r="A257" s="270" t="s">
        <v>102</v>
      </c>
      <c r="B257" s="280"/>
      <c r="C257" s="280"/>
      <c r="D257" s="280"/>
      <c r="E257" s="280"/>
      <c r="F257" s="281"/>
      <c r="G257" s="159" t="s">
        <v>261</v>
      </c>
      <c r="H257" s="160" t="s">
        <v>31</v>
      </c>
      <c r="I257" s="160" t="s">
        <v>8</v>
      </c>
      <c r="J257" s="160" t="s">
        <v>168</v>
      </c>
      <c r="K257" s="160" t="s">
        <v>11</v>
      </c>
      <c r="L257" s="161">
        <v>0</v>
      </c>
      <c r="M257" s="161">
        <v>0</v>
      </c>
    </row>
    <row r="258" spans="1:13" ht="16.5" customHeight="1" hidden="1" thickBot="1">
      <c r="A258" s="270" t="s">
        <v>123</v>
      </c>
      <c r="B258" s="261"/>
      <c r="C258" s="261"/>
      <c r="D258" s="261"/>
      <c r="E258" s="261"/>
      <c r="F258" s="262"/>
      <c r="G258" s="159" t="s">
        <v>261</v>
      </c>
      <c r="H258" s="160" t="s">
        <v>31</v>
      </c>
      <c r="I258" s="160" t="s">
        <v>8</v>
      </c>
      <c r="J258" s="162" t="s">
        <v>125</v>
      </c>
      <c r="K258" s="160" t="s">
        <v>11</v>
      </c>
      <c r="L258" s="161">
        <f>L259</f>
        <v>0</v>
      </c>
      <c r="M258" s="161">
        <f>M259</f>
        <v>0</v>
      </c>
    </row>
    <row r="259" spans="1:13" ht="16.5" customHeight="1" hidden="1" thickBot="1">
      <c r="A259" s="243" t="s">
        <v>124</v>
      </c>
      <c r="B259" s="261"/>
      <c r="C259" s="261"/>
      <c r="D259" s="261"/>
      <c r="E259" s="261"/>
      <c r="F259" s="262"/>
      <c r="G259" s="159" t="s">
        <v>261</v>
      </c>
      <c r="H259" s="163" t="s">
        <v>31</v>
      </c>
      <c r="I259" s="163" t="s">
        <v>8</v>
      </c>
      <c r="J259" s="164" t="s">
        <v>125</v>
      </c>
      <c r="K259" s="163" t="s">
        <v>126</v>
      </c>
      <c r="L259" s="150">
        <v>0</v>
      </c>
      <c r="M259" s="150">
        <v>0</v>
      </c>
    </row>
    <row r="260" spans="1:13" s="18" customFormat="1" ht="65.25" customHeight="1" thickBot="1">
      <c r="A260" s="270" t="s">
        <v>268</v>
      </c>
      <c r="B260" s="271"/>
      <c r="C260" s="271"/>
      <c r="D260" s="271"/>
      <c r="E260" s="271"/>
      <c r="F260" s="272"/>
      <c r="G260" s="159" t="s">
        <v>356</v>
      </c>
      <c r="H260" s="160" t="s">
        <v>9</v>
      </c>
      <c r="I260" s="160" t="s">
        <v>9</v>
      </c>
      <c r="J260" s="162">
        <v>1110271110</v>
      </c>
      <c r="K260" s="160" t="s">
        <v>11</v>
      </c>
      <c r="L260" s="161">
        <f>L261+L265</f>
        <v>444471.56</v>
      </c>
      <c r="M260" s="161">
        <f>M261+M265</f>
        <v>444471.56</v>
      </c>
    </row>
    <row r="261" spans="1:13" s="18" customFormat="1" ht="67.5" customHeight="1" thickBot="1">
      <c r="A261" s="243" t="s">
        <v>208</v>
      </c>
      <c r="B261" s="246"/>
      <c r="C261" s="246"/>
      <c r="D261" s="246"/>
      <c r="E261" s="246"/>
      <c r="F261" s="247"/>
      <c r="G261" s="165" t="s">
        <v>269</v>
      </c>
      <c r="H261" s="163" t="s">
        <v>31</v>
      </c>
      <c r="I261" s="163" t="s">
        <v>8</v>
      </c>
      <c r="J261" s="164">
        <v>1110271110</v>
      </c>
      <c r="K261" s="163" t="s">
        <v>207</v>
      </c>
      <c r="L261" s="150">
        <v>444471.56</v>
      </c>
      <c r="M261" s="150">
        <v>444471.56</v>
      </c>
    </row>
    <row r="262" spans="1:13" s="18" customFormat="1" ht="20.25" customHeight="1" hidden="1" thickBot="1">
      <c r="A262" s="243" t="s">
        <v>214</v>
      </c>
      <c r="B262" s="246"/>
      <c r="C262" s="246"/>
      <c r="D262" s="246"/>
      <c r="E262" s="246"/>
      <c r="F262" s="247"/>
      <c r="G262" s="165" t="s">
        <v>269</v>
      </c>
      <c r="H262" s="163" t="s">
        <v>31</v>
      </c>
      <c r="I262" s="163" t="s">
        <v>8</v>
      </c>
      <c r="J262" s="164">
        <v>1110271110</v>
      </c>
      <c r="K262" s="163" t="s">
        <v>213</v>
      </c>
      <c r="L262" s="150">
        <v>0</v>
      </c>
      <c r="M262" s="150">
        <v>0</v>
      </c>
    </row>
    <row r="263" spans="1:13" ht="16.5" hidden="1" thickBot="1">
      <c r="A263" s="220" t="s">
        <v>170</v>
      </c>
      <c r="B263" s="248"/>
      <c r="C263" s="248"/>
      <c r="D263" s="248"/>
      <c r="E263" s="248"/>
      <c r="F263" s="249"/>
      <c r="G263" s="159" t="s">
        <v>261</v>
      </c>
      <c r="H263" s="163" t="s">
        <v>31</v>
      </c>
      <c r="I263" s="163" t="s">
        <v>8</v>
      </c>
      <c r="J263" s="164">
        <v>1110271110</v>
      </c>
      <c r="K263" s="163" t="s">
        <v>76</v>
      </c>
      <c r="L263" s="150">
        <v>326880</v>
      </c>
      <c r="M263" s="192"/>
    </row>
    <row r="264" spans="1:13" ht="16.5" customHeight="1" hidden="1" thickBot="1">
      <c r="A264" s="220" t="s">
        <v>171</v>
      </c>
      <c r="B264" s="263"/>
      <c r="C264" s="263"/>
      <c r="D264" s="263"/>
      <c r="E264" s="263"/>
      <c r="F264" s="264"/>
      <c r="G264" s="159" t="s">
        <v>261</v>
      </c>
      <c r="H264" s="163" t="s">
        <v>31</v>
      </c>
      <c r="I264" s="163" t="s">
        <v>8</v>
      </c>
      <c r="J264" s="164">
        <v>1110271110</v>
      </c>
      <c r="K264" s="163" t="s">
        <v>172</v>
      </c>
      <c r="L264" s="150">
        <v>98717.76</v>
      </c>
      <c r="M264" s="192"/>
    </row>
    <row r="265" spans="1:13" ht="31.5" customHeight="1" hidden="1" thickBot="1">
      <c r="A265" s="243" t="s">
        <v>202</v>
      </c>
      <c r="B265" s="246"/>
      <c r="C265" s="246"/>
      <c r="D265" s="246"/>
      <c r="E265" s="246"/>
      <c r="F265" s="247"/>
      <c r="G265" s="159" t="s">
        <v>261</v>
      </c>
      <c r="H265" s="163" t="s">
        <v>31</v>
      </c>
      <c r="I265" s="163" t="s">
        <v>8</v>
      </c>
      <c r="J265" s="164">
        <v>1110271110</v>
      </c>
      <c r="K265" s="163" t="s">
        <v>201</v>
      </c>
      <c r="L265" s="150">
        <f>L266</f>
        <v>0</v>
      </c>
      <c r="M265" s="192"/>
    </row>
    <row r="266" spans="1:13" ht="31.5" customHeight="1" hidden="1" thickBot="1">
      <c r="A266" s="243" t="s">
        <v>199</v>
      </c>
      <c r="B266" s="246"/>
      <c r="C266" s="246"/>
      <c r="D266" s="246"/>
      <c r="E266" s="246"/>
      <c r="F266" s="247"/>
      <c r="G266" s="159" t="s">
        <v>261</v>
      </c>
      <c r="H266" s="163" t="s">
        <v>31</v>
      </c>
      <c r="I266" s="163" t="s">
        <v>8</v>
      </c>
      <c r="J266" s="164">
        <v>1110271110</v>
      </c>
      <c r="K266" s="163" t="s">
        <v>200</v>
      </c>
      <c r="L266" s="150">
        <v>0</v>
      </c>
      <c r="M266" s="192"/>
    </row>
    <row r="267" spans="1:13" ht="16.5" customHeight="1" hidden="1" thickBot="1">
      <c r="A267" s="258" t="s">
        <v>111</v>
      </c>
      <c r="B267" s="259"/>
      <c r="C267" s="259"/>
      <c r="D267" s="259"/>
      <c r="E267" s="259"/>
      <c r="F267" s="260"/>
      <c r="G267" s="159" t="s">
        <v>261</v>
      </c>
      <c r="H267" s="163" t="s">
        <v>31</v>
      </c>
      <c r="I267" s="163" t="s">
        <v>8</v>
      </c>
      <c r="J267" s="164">
        <v>1110271110</v>
      </c>
      <c r="K267" s="163" t="s">
        <v>65</v>
      </c>
      <c r="L267" s="150">
        <v>18772.24</v>
      </c>
      <c r="M267" s="192"/>
    </row>
    <row r="268" spans="1:13" s="18" customFormat="1" ht="21" customHeight="1" thickBot="1">
      <c r="A268" s="231" t="s">
        <v>270</v>
      </c>
      <c r="B268" s="268"/>
      <c r="C268" s="268"/>
      <c r="D268" s="268"/>
      <c r="E268" s="268"/>
      <c r="F268" s="269"/>
      <c r="G268" s="159" t="s">
        <v>271</v>
      </c>
      <c r="H268" s="160" t="s">
        <v>9</v>
      </c>
      <c r="I268" s="160" t="s">
        <v>9</v>
      </c>
      <c r="J268" s="160" t="s">
        <v>168</v>
      </c>
      <c r="K268" s="160" t="s">
        <v>11</v>
      </c>
      <c r="L268" s="161">
        <f>L269+L318</f>
        <v>4907497.24</v>
      </c>
      <c r="M268" s="161">
        <f>M269+M318</f>
        <v>4909497.24</v>
      </c>
    </row>
    <row r="269" spans="1:15" s="18" customFormat="1" ht="32.25" customHeight="1" thickBot="1">
      <c r="A269" s="231" t="s">
        <v>272</v>
      </c>
      <c r="B269" s="221"/>
      <c r="C269" s="221"/>
      <c r="D269" s="221"/>
      <c r="E269" s="221"/>
      <c r="F269" s="225"/>
      <c r="G269" s="159" t="s">
        <v>275</v>
      </c>
      <c r="H269" s="160" t="s">
        <v>9</v>
      </c>
      <c r="I269" s="160" t="s">
        <v>9</v>
      </c>
      <c r="J269" s="160"/>
      <c r="K269" s="160" t="s">
        <v>11</v>
      </c>
      <c r="L269" s="161">
        <f>L270</f>
        <v>3513386.13</v>
      </c>
      <c r="M269" s="193">
        <f>M270</f>
        <v>3515386.13</v>
      </c>
      <c r="O269" s="135"/>
    </row>
    <row r="270" spans="1:13" s="18" customFormat="1" ht="50.25" customHeight="1" thickBot="1">
      <c r="A270" s="231" t="s">
        <v>273</v>
      </c>
      <c r="B270" s="221"/>
      <c r="C270" s="221"/>
      <c r="D270" s="221"/>
      <c r="E270" s="221"/>
      <c r="F270" s="225"/>
      <c r="G270" s="159" t="s">
        <v>279</v>
      </c>
      <c r="H270" s="160" t="s">
        <v>9</v>
      </c>
      <c r="I270" s="160" t="s">
        <v>9</v>
      </c>
      <c r="J270" s="160"/>
      <c r="K270" s="160" t="s">
        <v>11</v>
      </c>
      <c r="L270" s="161">
        <f>L271</f>
        <v>3513386.13</v>
      </c>
      <c r="M270" s="193">
        <f>M271</f>
        <v>3515386.13</v>
      </c>
    </row>
    <row r="271" spans="1:13" s="18" customFormat="1" ht="33.75" customHeight="1" thickBot="1">
      <c r="A271" s="231" t="s">
        <v>274</v>
      </c>
      <c r="B271" s="221"/>
      <c r="C271" s="221"/>
      <c r="D271" s="221"/>
      <c r="E271" s="221"/>
      <c r="F271" s="225"/>
      <c r="G271" s="159" t="s">
        <v>280</v>
      </c>
      <c r="H271" s="160" t="s">
        <v>9</v>
      </c>
      <c r="I271" s="160" t="s">
        <v>9</v>
      </c>
      <c r="J271" s="160"/>
      <c r="K271" s="160" t="s">
        <v>11</v>
      </c>
      <c r="L271" s="161">
        <f>L272+L277+L292</f>
        <v>3513386.13</v>
      </c>
      <c r="M271" s="193">
        <f>M272+M277+M292</f>
        <v>3515386.13</v>
      </c>
    </row>
    <row r="272" spans="1:13" s="18" customFormat="1" ht="66.75" customHeight="1" thickBot="1">
      <c r="A272" s="243" t="s">
        <v>208</v>
      </c>
      <c r="B272" s="246"/>
      <c r="C272" s="246"/>
      <c r="D272" s="246"/>
      <c r="E272" s="246"/>
      <c r="F272" s="247"/>
      <c r="G272" s="165" t="s">
        <v>280</v>
      </c>
      <c r="H272" s="163" t="s">
        <v>31</v>
      </c>
      <c r="I272" s="163" t="s">
        <v>8</v>
      </c>
      <c r="J272" s="163" t="s">
        <v>168</v>
      </c>
      <c r="K272" s="163" t="s">
        <v>207</v>
      </c>
      <c r="L272" s="150">
        <v>2735688.94</v>
      </c>
      <c r="M272" s="150">
        <v>2735688.94</v>
      </c>
    </row>
    <row r="273" spans="1:13" s="18" customFormat="1" ht="22.5" customHeight="1" hidden="1" thickBot="1">
      <c r="A273" s="243" t="s">
        <v>214</v>
      </c>
      <c r="B273" s="246"/>
      <c r="C273" s="246"/>
      <c r="D273" s="246"/>
      <c r="E273" s="246"/>
      <c r="F273" s="247"/>
      <c r="G273" s="165" t="s">
        <v>280</v>
      </c>
      <c r="H273" s="163" t="s">
        <v>31</v>
      </c>
      <c r="I273" s="163" t="s">
        <v>8</v>
      </c>
      <c r="J273" s="163" t="s">
        <v>168</v>
      </c>
      <c r="K273" s="163" t="s">
        <v>213</v>
      </c>
      <c r="L273" s="150"/>
      <c r="M273" s="150"/>
    </row>
    <row r="274" spans="1:13" ht="16.5" customHeight="1" hidden="1" thickBot="1">
      <c r="A274" s="220" t="s">
        <v>170</v>
      </c>
      <c r="B274" s="248"/>
      <c r="C274" s="248"/>
      <c r="D274" s="248"/>
      <c r="E274" s="248"/>
      <c r="F274" s="249"/>
      <c r="G274" s="165" t="s">
        <v>276</v>
      </c>
      <c r="H274" s="163" t="s">
        <v>31</v>
      </c>
      <c r="I274" s="163" t="s">
        <v>8</v>
      </c>
      <c r="J274" s="163" t="s">
        <v>168</v>
      </c>
      <c r="K274" s="163" t="s">
        <v>76</v>
      </c>
      <c r="L274" s="150">
        <f>544800+108960</f>
        <v>653760</v>
      </c>
      <c r="M274" s="192"/>
    </row>
    <row r="275" spans="1:13" ht="16.5" customHeight="1" hidden="1" thickBot="1">
      <c r="A275" s="220" t="s">
        <v>71</v>
      </c>
      <c r="B275" s="248"/>
      <c r="C275" s="248"/>
      <c r="D275" s="248"/>
      <c r="E275" s="248"/>
      <c r="F275" s="249"/>
      <c r="G275" s="165" t="s">
        <v>276</v>
      </c>
      <c r="H275" s="163" t="s">
        <v>31</v>
      </c>
      <c r="I275" s="163" t="s">
        <v>8</v>
      </c>
      <c r="J275" s="163" t="s">
        <v>168</v>
      </c>
      <c r="K275" s="163" t="s">
        <v>64</v>
      </c>
      <c r="L275" s="150">
        <v>0</v>
      </c>
      <c r="M275" s="192"/>
    </row>
    <row r="276" spans="1:13" ht="16.5" customHeight="1" hidden="1" thickBot="1">
      <c r="A276" s="220" t="s">
        <v>171</v>
      </c>
      <c r="B276" s="263"/>
      <c r="C276" s="263"/>
      <c r="D276" s="263"/>
      <c r="E276" s="263"/>
      <c r="F276" s="264"/>
      <c r="G276" s="165" t="s">
        <v>276</v>
      </c>
      <c r="H276" s="163" t="s">
        <v>31</v>
      </c>
      <c r="I276" s="163" t="s">
        <v>8</v>
      </c>
      <c r="J276" s="163" t="s">
        <v>168</v>
      </c>
      <c r="K276" s="163" t="s">
        <v>172</v>
      </c>
      <c r="L276" s="166">
        <v>197435.52</v>
      </c>
      <c r="M276" s="192"/>
    </row>
    <row r="277" spans="1:13" ht="34.5" customHeight="1">
      <c r="A277" s="220" t="s">
        <v>202</v>
      </c>
      <c r="B277" s="221"/>
      <c r="C277" s="221"/>
      <c r="D277" s="221"/>
      <c r="E277" s="221"/>
      <c r="F277" s="225"/>
      <c r="G277" s="165" t="s">
        <v>280</v>
      </c>
      <c r="H277" s="163" t="s">
        <v>31</v>
      </c>
      <c r="I277" s="163" t="s">
        <v>8</v>
      </c>
      <c r="J277" s="163" t="s">
        <v>168</v>
      </c>
      <c r="K277" s="163" t="s">
        <v>201</v>
      </c>
      <c r="L277" s="166">
        <v>770772.19</v>
      </c>
      <c r="M277" s="192">
        <v>772772.19</v>
      </c>
    </row>
    <row r="278" spans="1:13" ht="34.5" customHeight="1" hidden="1">
      <c r="A278" s="220" t="s">
        <v>199</v>
      </c>
      <c r="B278" s="221"/>
      <c r="C278" s="221"/>
      <c r="D278" s="221"/>
      <c r="E278" s="221"/>
      <c r="F278" s="225"/>
      <c r="G278" s="165" t="s">
        <v>280</v>
      </c>
      <c r="H278" s="163" t="s">
        <v>31</v>
      </c>
      <c r="I278" s="163" t="s">
        <v>8</v>
      </c>
      <c r="J278" s="163" t="s">
        <v>168</v>
      </c>
      <c r="K278" s="163" t="s">
        <v>200</v>
      </c>
      <c r="L278" s="166">
        <v>0</v>
      </c>
      <c r="M278" s="192">
        <v>0</v>
      </c>
    </row>
    <row r="279" spans="1:13" ht="15.75" customHeight="1" hidden="1">
      <c r="A279" s="258" t="s">
        <v>111</v>
      </c>
      <c r="B279" s="259"/>
      <c r="C279" s="259"/>
      <c r="D279" s="259"/>
      <c r="E279" s="259"/>
      <c r="F279" s="260"/>
      <c r="G279" s="165" t="s">
        <v>280</v>
      </c>
      <c r="H279" s="163" t="s">
        <v>31</v>
      </c>
      <c r="I279" s="163" t="s">
        <v>8</v>
      </c>
      <c r="J279" s="163" t="s">
        <v>168</v>
      </c>
      <c r="K279" s="163" t="s">
        <v>65</v>
      </c>
      <c r="L279" s="167">
        <f>46390+594282.08+5000+200000+122085.37</f>
        <v>967757.45</v>
      </c>
      <c r="M279" s="192"/>
    </row>
    <row r="280" spans="1:13" ht="15.75" customHeight="1" hidden="1">
      <c r="A280" s="258" t="s">
        <v>113</v>
      </c>
      <c r="B280" s="261"/>
      <c r="C280" s="261"/>
      <c r="D280" s="261"/>
      <c r="E280" s="261"/>
      <c r="F280" s="262"/>
      <c r="G280" s="165" t="s">
        <v>280</v>
      </c>
      <c r="H280" s="163" t="s">
        <v>31</v>
      </c>
      <c r="I280" s="163" t="s">
        <v>8</v>
      </c>
      <c r="J280" s="163" t="s">
        <v>168</v>
      </c>
      <c r="K280" s="163" t="s">
        <v>114</v>
      </c>
      <c r="L280" s="149">
        <v>0</v>
      </c>
      <c r="M280" s="192"/>
    </row>
    <row r="281" spans="1:13" ht="15.75" customHeight="1" hidden="1">
      <c r="A281" s="220" t="s">
        <v>91</v>
      </c>
      <c r="B281" s="248"/>
      <c r="C281" s="248"/>
      <c r="D281" s="248"/>
      <c r="E281" s="248"/>
      <c r="F281" s="249"/>
      <c r="G281" s="165" t="s">
        <v>280</v>
      </c>
      <c r="H281" s="163" t="s">
        <v>31</v>
      </c>
      <c r="I281" s="163" t="s">
        <v>8</v>
      </c>
      <c r="J281" s="163" t="s">
        <v>168</v>
      </c>
      <c r="K281" s="163" t="s">
        <v>66</v>
      </c>
      <c r="L281" s="149">
        <v>0</v>
      </c>
      <c r="M281" s="192"/>
    </row>
    <row r="282" spans="1:13" ht="15.75" customHeight="1" hidden="1">
      <c r="A282" s="220" t="s">
        <v>92</v>
      </c>
      <c r="B282" s="248"/>
      <c r="C282" s="248"/>
      <c r="D282" s="248"/>
      <c r="E282" s="248"/>
      <c r="F282" s="249"/>
      <c r="G282" s="165" t="s">
        <v>280</v>
      </c>
      <c r="H282" s="163" t="s">
        <v>31</v>
      </c>
      <c r="I282" s="163" t="s">
        <v>8</v>
      </c>
      <c r="J282" s="163" t="s">
        <v>168</v>
      </c>
      <c r="K282" s="163" t="s">
        <v>67</v>
      </c>
      <c r="L282" s="149">
        <v>0</v>
      </c>
      <c r="M282" s="192"/>
    </row>
    <row r="283" spans="1:13" ht="15.75" customHeight="1" hidden="1">
      <c r="A283" s="220" t="s">
        <v>35</v>
      </c>
      <c r="B283" s="248"/>
      <c r="C283" s="248"/>
      <c r="D283" s="248"/>
      <c r="E283" s="248"/>
      <c r="F283" s="249"/>
      <c r="G283" s="165" t="s">
        <v>280</v>
      </c>
      <c r="H283" s="163" t="s">
        <v>31</v>
      </c>
      <c r="I283" s="163" t="s">
        <v>8</v>
      </c>
      <c r="J283" s="163" t="s">
        <v>168</v>
      </c>
      <c r="K283" s="163" t="s">
        <v>11</v>
      </c>
      <c r="L283" s="149"/>
      <c r="M283" s="192"/>
    </row>
    <row r="284" spans="1:13" ht="15.75" customHeight="1" hidden="1">
      <c r="A284" s="220" t="s">
        <v>34</v>
      </c>
      <c r="B284" s="248"/>
      <c r="C284" s="248"/>
      <c r="D284" s="248"/>
      <c r="E284" s="248"/>
      <c r="F284" s="249"/>
      <c r="G284" s="165" t="s">
        <v>280</v>
      </c>
      <c r="H284" s="163" t="s">
        <v>31</v>
      </c>
      <c r="I284" s="163" t="s">
        <v>8</v>
      </c>
      <c r="J284" s="163" t="s">
        <v>168</v>
      </c>
      <c r="K284" s="163" t="s">
        <v>9</v>
      </c>
      <c r="L284" s="149"/>
      <c r="M284" s="192"/>
    </row>
    <row r="285" spans="1:13" ht="15.75" customHeight="1" hidden="1">
      <c r="A285" s="220" t="s">
        <v>90</v>
      </c>
      <c r="B285" s="263"/>
      <c r="C285" s="263"/>
      <c r="D285" s="263"/>
      <c r="E285" s="263"/>
      <c r="F285" s="264"/>
      <c r="G285" s="165" t="s">
        <v>280</v>
      </c>
      <c r="H285" s="163" t="s">
        <v>31</v>
      </c>
      <c r="I285" s="163" t="s">
        <v>8</v>
      </c>
      <c r="J285" s="163" t="s">
        <v>168</v>
      </c>
      <c r="K285" s="163" t="s">
        <v>11</v>
      </c>
      <c r="L285" s="149"/>
      <c r="M285" s="192"/>
    </row>
    <row r="286" spans="1:13" ht="15.75" customHeight="1" hidden="1">
      <c r="A286" s="220" t="s">
        <v>110</v>
      </c>
      <c r="B286" s="248"/>
      <c r="C286" s="248"/>
      <c r="D286" s="248"/>
      <c r="E286" s="248"/>
      <c r="F286" s="249"/>
      <c r="G286" s="165" t="s">
        <v>280</v>
      </c>
      <c r="H286" s="163" t="s">
        <v>31</v>
      </c>
      <c r="I286" s="163" t="s">
        <v>8</v>
      </c>
      <c r="J286" s="163" t="s">
        <v>168</v>
      </c>
      <c r="K286" s="163" t="s">
        <v>76</v>
      </c>
      <c r="L286" s="149"/>
      <c r="M286" s="192"/>
    </row>
    <row r="287" spans="1:13" ht="15.75" customHeight="1" hidden="1">
      <c r="A287" s="220" t="s">
        <v>41</v>
      </c>
      <c r="B287" s="248"/>
      <c r="C287" s="248"/>
      <c r="D287" s="248"/>
      <c r="E287" s="248"/>
      <c r="F287" s="249"/>
      <c r="G287" s="165" t="s">
        <v>280</v>
      </c>
      <c r="H287" s="163" t="s">
        <v>58</v>
      </c>
      <c r="I287" s="163" t="s">
        <v>8</v>
      </c>
      <c r="J287" s="163" t="s">
        <v>168</v>
      </c>
      <c r="K287" s="163" t="s">
        <v>17</v>
      </c>
      <c r="L287" s="168">
        <v>0</v>
      </c>
      <c r="M287" s="192"/>
    </row>
    <row r="288" spans="1:13" ht="15.75" customHeight="1" hidden="1">
      <c r="A288" s="265" t="s">
        <v>44</v>
      </c>
      <c r="B288" s="266"/>
      <c r="C288" s="266"/>
      <c r="D288" s="266"/>
      <c r="E288" s="266"/>
      <c r="F288" s="267"/>
      <c r="G288" s="165" t="s">
        <v>280</v>
      </c>
      <c r="H288" s="169">
        <v>10</v>
      </c>
      <c r="I288" s="163" t="s">
        <v>9</v>
      </c>
      <c r="J288" s="163" t="s">
        <v>168</v>
      </c>
      <c r="K288" s="163" t="s">
        <v>11</v>
      </c>
      <c r="L288" s="170">
        <f>L289</f>
        <v>0</v>
      </c>
      <c r="M288" s="192"/>
    </row>
    <row r="289" spans="1:13" ht="15.75" customHeight="1" hidden="1">
      <c r="A289" s="258" t="s">
        <v>45</v>
      </c>
      <c r="B289" s="259"/>
      <c r="C289" s="259"/>
      <c r="D289" s="259"/>
      <c r="E289" s="259"/>
      <c r="F289" s="260"/>
      <c r="G289" s="165" t="s">
        <v>280</v>
      </c>
      <c r="H289" s="169">
        <v>10</v>
      </c>
      <c r="I289" s="163" t="s">
        <v>21</v>
      </c>
      <c r="J289" s="163" t="s">
        <v>168</v>
      </c>
      <c r="K289" s="163" t="s">
        <v>11</v>
      </c>
      <c r="L289" s="171">
        <f>L290</f>
        <v>0</v>
      </c>
      <c r="M289" s="192"/>
    </row>
    <row r="290" spans="1:13" ht="15.75" customHeight="1" hidden="1">
      <c r="A290" s="258" t="s">
        <v>48</v>
      </c>
      <c r="B290" s="259"/>
      <c r="C290" s="259"/>
      <c r="D290" s="259"/>
      <c r="E290" s="259"/>
      <c r="F290" s="260"/>
      <c r="G290" s="165" t="s">
        <v>280</v>
      </c>
      <c r="H290" s="169">
        <v>10</v>
      </c>
      <c r="I290" s="163" t="s">
        <v>21</v>
      </c>
      <c r="J290" s="163" t="s">
        <v>168</v>
      </c>
      <c r="K290" s="163" t="s">
        <v>11</v>
      </c>
      <c r="L290" s="171">
        <f>L291</f>
        <v>0</v>
      </c>
      <c r="M290" s="192"/>
    </row>
    <row r="291" spans="1:13" ht="15.75" customHeight="1" hidden="1">
      <c r="A291" s="258" t="s">
        <v>46</v>
      </c>
      <c r="B291" s="259"/>
      <c r="C291" s="259"/>
      <c r="D291" s="259"/>
      <c r="E291" s="259"/>
      <c r="F291" s="260"/>
      <c r="G291" s="165" t="s">
        <v>280</v>
      </c>
      <c r="H291" s="169">
        <v>10</v>
      </c>
      <c r="I291" s="163" t="s">
        <v>21</v>
      </c>
      <c r="J291" s="163" t="s">
        <v>168</v>
      </c>
      <c r="K291" s="163" t="s">
        <v>47</v>
      </c>
      <c r="L291" s="168"/>
      <c r="M291" s="192"/>
    </row>
    <row r="292" spans="1:13" ht="15" customHeight="1">
      <c r="A292" s="220" t="s">
        <v>206</v>
      </c>
      <c r="B292" s="221"/>
      <c r="C292" s="221"/>
      <c r="D292" s="221"/>
      <c r="E292" s="221"/>
      <c r="F292" s="225"/>
      <c r="G292" s="165" t="s">
        <v>280</v>
      </c>
      <c r="H292" s="163" t="s">
        <v>31</v>
      </c>
      <c r="I292" s="163" t="s">
        <v>8</v>
      </c>
      <c r="J292" s="163" t="s">
        <v>168</v>
      </c>
      <c r="K292" s="163" t="s">
        <v>203</v>
      </c>
      <c r="L292" s="149">
        <v>6925</v>
      </c>
      <c r="M292" s="192">
        <v>6925</v>
      </c>
    </row>
    <row r="293" spans="1:13" ht="15" customHeight="1" hidden="1">
      <c r="A293" s="220" t="s">
        <v>205</v>
      </c>
      <c r="B293" s="221"/>
      <c r="C293" s="221"/>
      <c r="D293" s="221"/>
      <c r="E293" s="221"/>
      <c r="F293" s="225"/>
      <c r="G293" s="165" t="s">
        <v>280</v>
      </c>
      <c r="H293" s="163" t="s">
        <v>31</v>
      </c>
      <c r="I293" s="163" t="s">
        <v>8</v>
      </c>
      <c r="J293" s="163" t="s">
        <v>168</v>
      </c>
      <c r="K293" s="163" t="s">
        <v>204</v>
      </c>
      <c r="L293" s="149">
        <v>0</v>
      </c>
      <c r="M293" s="192">
        <v>0</v>
      </c>
    </row>
    <row r="294" spans="1:13" ht="15.75" customHeight="1" hidden="1">
      <c r="A294" s="258" t="s">
        <v>91</v>
      </c>
      <c r="B294" s="261"/>
      <c r="C294" s="261"/>
      <c r="D294" s="261"/>
      <c r="E294" s="261"/>
      <c r="F294" s="262"/>
      <c r="G294" s="165">
        <v>703</v>
      </c>
      <c r="H294" s="163" t="s">
        <v>31</v>
      </c>
      <c r="I294" s="163" t="s">
        <v>8</v>
      </c>
      <c r="J294" s="163" t="s">
        <v>168</v>
      </c>
      <c r="K294" s="163" t="s">
        <v>66</v>
      </c>
      <c r="L294" s="149">
        <v>4000</v>
      </c>
      <c r="M294" s="192"/>
    </row>
    <row r="295" spans="1:13" ht="15.75" hidden="1">
      <c r="A295" s="220" t="s">
        <v>148</v>
      </c>
      <c r="B295" s="263"/>
      <c r="C295" s="263"/>
      <c r="D295" s="263"/>
      <c r="E295" s="263"/>
      <c r="F295" s="264"/>
      <c r="G295" s="172">
        <v>703</v>
      </c>
      <c r="H295" s="172" t="s">
        <v>31</v>
      </c>
      <c r="I295" s="172" t="s">
        <v>8</v>
      </c>
      <c r="J295" s="163" t="s">
        <v>168</v>
      </c>
      <c r="K295" s="172" t="s">
        <v>136</v>
      </c>
      <c r="L295" s="149">
        <v>1000</v>
      </c>
      <c r="M295" s="192"/>
    </row>
    <row r="296" spans="1:13" s="18" customFormat="1" ht="15.75" hidden="1">
      <c r="A296" s="240" t="s">
        <v>217</v>
      </c>
      <c r="B296" s="253"/>
      <c r="C296" s="253"/>
      <c r="D296" s="253"/>
      <c r="E296" s="253"/>
      <c r="F296" s="254"/>
      <c r="G296" s="173">
        <v>703</v>
      </c>
      <c r="H296" s="174" t="s">
        <v>31</v>
      </c>
      <c r="I296" s="174" t="s">
        <v>8</v>
      </c>
      <c r="J296" s="174" t="s">
        <v>219</v>
      </c>
      <c r="K296" s="174" t="s">
        <v>11</v>
      </c>
      <c r="L296" s="175">
        <f>L297</f>
        <v>0</v>
      </c>
      <c r="M296" s="193"/>
    </row>
    <row r="297" spans="1:13" ht="30.75" customHeight="1" hidden="1">
      <c r="A297" s="243" t="s">
        <v>199</v>
      </c>
      <c r="B297" s="246"/>
      <c r="C297" s="246"/>
      <c r="D297" s="246"/>
      <c r="E297" s="246"/>
      <c r="F297" s="247"/>
      <c r="G297" s="176">
        <v>703</v>
      </c>
      <c r="H297" s="177" t="s">
        <v>31</v>
      </c>
      <c r="I297" s="177" t="s">
        <v>8</v>
      </c>
      <c r="J297" s="177" t="s">
        <v>219</v>
      </c>
      <c r="K297" s="169">
        <v>200</v>
      </c>
      <c r="L297" s="149">
        <f>L298</f>
        <v>0</v>
      </c>
      <c r="M297" s="192"/>
    </row>
    <row r="298" spans="1:13" ht="30" customHeight="1" hidden="1">
      <c r="A298" s="258" t="s">
        <v>111</v>
      </c>
      <c r="B298" s="259"/>
      <c r="C298" s="259"/>
      <c r="D298" s="259"/>
      <c r="E298" s="259"/>
      <c r="F298" s="260"/>
      <c r="G298" s="169">
        <v>703</v>
      </c>
      <c r="H298" s="145" t="s">
        <v>31</v>
      </c>
      <c r="I298" s="145" t="s">
        <v>8</v>
      </c>
      <c r="J298" s="145" t="s">
        <v>219</v>
      </c>
      <c r="K298" s="178">
        <v>240</v>
      </c>
      <c r="L298" s="179">
        <v>0</v>
      </c>
      <c r="M298" s="192"/>
    </row>
    <row r="299" spans="1:13" s="18" customFormat="1" ht="15.75" hidden="1">
      <c r="A299" s="240" t="s">
        <v>235</v>
      </c>
      <c r="B299" s="253"/>
      <c r="C299" s="253"/>
      <c r="D299" s="253"/>
      <c r="E299" s="253"/>
      <c r="F299" s="254"/>
      <c r="G299" s="180">
        <v>703</v>
      </c>
      <c r="H299" s="146">
        <v>11</v>
      </c>
      <c r="I299" s="146" t="s">
        <v>8</v>
      </c>
      <c r="J299" s="146" t="s">
        <v>161</v>
      </c>
      <c r="K299" s="146" t="s">
        <v>11</v>
      </c>
      <c r="L299" s="151">
        <f>L300</f>
        <v>0</v>
      </c>
      <c r="M299" s="193"/>
    </row>
    <row r="300" spans="1:13" ht="54" customHeight="1" hidden="1">
      <c r="A300" s="226" t="s">
        <v>234</v>
      </c>
      <c r="B300" s="227"/>
      <c r="C300" s="227"/>
      <c r="D300" s="227"/>
      <c r="E300" s="227"/>
      <c r="F300" s="228"/>
      <c r="G300" s="169">
        <v>703</v>
      </c>
      <c r="H300" s="145" t="s">
        <v>58</v>
      </c>
      <c r="I300" s="145" t="s">
        <v>8</v>
      </c>
      <c r="J300" s="145" t="s">
        <v>233</v>
      </c>
      <c r="K300" s="145" t="s">
        <v>11</v>
      </c>
      <c r="L300" s="149">
        <f>L301</f>
        <v>0</v>
      </c>
      <c r="M300" s="192"/>
    </row>
    <row r="301" spans="1:13" ht="36.75" customHeight="1" hidden="1">
      <c r="A301" s="243" t="s">
        <v>199</v>
      </c>
      <c r="B301" s="246"/>
      <c r="C301" s="246"/>
      <c r="D301" s="246"/>
      <c r="E301" s="246"/>
      <c r="F301" s="247"/>
      <c r="G301" s="169">
        <v>703</v>
      </c>
      <c r="H301" s="145" t="s">
        <v>58</v>
      </c>
      <c r="I301" s="145" t="s">
        <v>8</v>
      </c>
      <c r="J301" s="145" t="s">
        <v>233</v>
      </c>
      <c r="K301" s="145" t="s">
        <v>201</v>
      </c>
      <c r="L301" s="149">
        <f>L302</f>
        <v>0</v>
      </c>
      <c r="M301" s="192"/>
    </row>
    <row r="302" spans="1:13" ht="40.5" customHeight="1" hidden="1">
      <c r="A302" s="258" t="s">
        <v>111</v>
      </c>
      <c r="B302" s="259"/>
      <c r="C302" s="259"/>
      <c r="D302" s="259"/>
      <c r="E302" s="259"/>
      <c r="F302" s="260"/>
      <c r="G302" s="169">
        <v>703</v>
      </c>
      <c r="H302" s="145" t="s">
        <v>58</v>
      </c>
      <c r="I302" s="145" t="s">
        <v>8</v>
      </c>
      <c r="J302" s="145" t="s">
        <v>233</v>
      </c>
      <c r="K302" s="145" t="s">
        <v>200</v>
      </c>
      <c r="L302" s="149">
        <v>0</v>
      </c>
      <c r="M302" s="192"/>
    </row>
    <row r="303" spans="1:13" s="18" customFormat="1" ht="15.75" hidden="1">
      <c r="A303" s="240" t="s">
        <v>238</v>
      </c>
      <c r="B303" s="253"/>
      <c r="C303" s="253"/>
      <c r="D303" s="253"/>
      <c r="E303" s="253"/>
      <c r="F303" s="254"/>
      <c r="G303" s="146">
        <v>703</v>
      </c>
      <c r="H303" s="146" t="s">
        <v>31</v>
      </c>
      <c r="I303" s="146" t="s">
        <v>19</v>
      </c>
      <c r="J303" s="160" t="s">
        <v>161</v>
      </c>
      <c r="K303" s="146" t="s">
        <v>11</v>
      </c>
      <c r="L303" s="151"/>
      <c r="M303" s="193"/>
    </row>
    <row r="304" spans="1:13" ht="36.75" customHeight="1" hidden="1">
      <c r="A304" s="226" t="s">
        <v>169</v>
      </c>
      <c r="B304" s="227"/>
      <c r="C304" s="227"/>
      <c r="D304" s="227"/>
      <c r="E304" s="227"/>
      <c r="F304" s="228"/>
      <c r="G304" s="145" t="s">
        <v>104</v>
      </c>
      <c r="H304" s="145" t="s">
        <v>31</v>
      </c>
      <c r="I304" s="145" t="s">
        <v>19</v>
      </c>
      <c r="J304" s="163" t="s">
        <v>168</v>
      </c>
      <c r="K304" s="145" t="s">
        <v>11</v>
      </c>
      <c r="L304" s="149"/>
      <c r="M304" s="192"/>
    </row>
    <row r="305" spans="1:13" ht="67.5" customHeight="1" hidden="1">
      <c r="A305" s="243" t="s">
        <v>208</v>
      </c>
      <c r="B305" s="246"/>
      <c r="C305" s="246"/>
      <c r="D305" s="246"/>
      <c r="E305" s="246"/>
      <c r="F305" s="247"/>
      <c r="G305" s="145" t="s">
        <v>104</v>
      </c>
      <c r="H305" s="145" t="s">
        <v>31</v>
      </c>
      <c r="I305" s="145" t="s">
        <v>19</v>
      </c>
      <c r="J305" s="163" t="s">
        <v>168</v>
      </c>
      <c r="K305" s="145" t="s">
        <v>207</v>
      </c>
      <c r="L305" s="149"/>
      <c r="M305" s="192"/>
    </row>
    <row r="306" spans="1:13" ht="15.75" customHeight="1" hidden="1">
      <c r="A306" s="243" t="s">
        <v>214</v>
      </c>
      <c r="B306" s="246"/>
      <c r="C306" s="246"/>
      <c r="D306" s="246"/>
      <c r="E306" s="246"/>
      <c r="F306" s="247"/>
      <c r="G306" s="145" t="s">
        <v>104</v>
      </c>
      <c r="H306" s="145" t="s">
        <v>31</v>
      </c>
      <c r="I306" s="145" t="s">
        <v>19</v>
      </c>
      <c r="J306" s="163" t="s">
        <v>168</v>
      </c>
      <c r="K306" s="145" t="s">
        <v>213</v>
      </c>
      <c r="L306" s="149"/>
      <c r="M306" s="192"/>
    </row>
    <row r="307" spans="1:13" ht="35.25" customHeight="1" hidden="1">
      <c r="A307" s="226" t="s">
        <v>199</v>
      </c>
      <c r="B307" s="227"/>
      <c r="C307" s="227"/>
      <c r="D307" s="227"/>
      <c r="E307" s="227"/>
      <c r="F307" s="228"/>
      <c r="G307" s="145" t="s">
        <v>104</v>
      </c>
      <c r="H307" s="145" t="s">
        <v>31</v>
      </c>
      <c r="I307" s="145" t="s">
        <v>19</v>
      </c>
      <c r="J307" s="163" t="s">
        <v>168</v>
      </c>
      <c r="K307" s="145" t="s">
        <v>201</v>
      </c>
      <c r="L307" s="149"/>
      <c r="M307" s="192"/>
    </row>
    <row r="308" spans="1:13" ht="15.75" customHeight="1" hidden="1">
      <c r="A308" s="255"/>
      <c r="B308" s="256"/>
      <c r="C308" s="256"/>
      <c r="D308" s="256"/>
      <c r="E308" s="256"/>
      <c r="F308" s="257"/>
      <c r="G308" s="145" t="s">
        <v>104</v>
      </c>
      <c r="H308" s="145" t="s">
        <v>31</v>
      </c>
      <c r="I308" s="145" t="s">
        <v>19</v>
      </c>
      <c r="J308" s="163" t="s">
        <v>168</v>
      </c>
      <c r="K308" s="145"/>
      <c r="L308" s="149"/>
      <c r="M308" s="192"/>
    </row>
    <row r="309" spans="1:13" ht="15.75" customHeight="1" hidden="1">
      <c r="A309" s="255"/>
      <c r="B309" s="256"/>
      <c r="C309" s="256"/>
      <c r="D309" s="256"/>
      <c r="E309" s="256"/>
      <c r="F309" s="257"/>
      <c r="G309" s="145" t="s">
        <v>104</v>
      </c>
      <c r="H309" s="145" t="s">
        <v>31</v>
      </c>
      <c r="I309" s="145" t="s">
        <v>19</v>
      </c>
      <c r="J309" s="163" t="s">
        <v>168</v>
      </c>
      <c r="K309" s="145"/>
      <c r="L309" s="149"/>
      <c r="M309" s="192"/>
    </row>
    <row r="310" spans="1:13" ht="15.75" customHeight="1" hidden="1">
      <c r="A310" s="255"/>
      <c r="B310" s="256"/>
      <c r="C310" s="256"/>
      <c r="D310" s="256"/>
      <c r="E310" s="256"/>
      <c r="F310" s="257"/>
      <c r="G310" s="145" t="s">
        <v>104</v>
      </c>
      <c r="H310" s="145" t="s">
        <v>31</v>
      </c>
      <c r="I310" s="145" t="s">
        <v>19</v>
      </c>
      <c r="J310" s="163" t="s">
        <v>168</v>
      </c>
      <c r="K310" s="145"/>
      <c r="L310" s="149"/>
      <c r="M310" s="192"/>
    </row>
    <row r="311" spans="1:13" ht="15.75" customHeight="1" hidden="1">
      <c r="A311" s="255"/>
      <c r="B311" s="256"/>
      <c r="C311" s="256"/>
      <c r="D311" s="256"/>
      <c r="E311" s="256"/>
      <c r="F311" s="257"/>
      <c r="G311" s="145" t="s">
        <v>104</v>
      </c>
      <c r="H311" s="145" t="s">
        <v>31</v>
      </c>
      <c r="I311" s="145" t="s">
        <v>19</v>
      </c>
      <c r="J311" s="163" t="s">
        <v>168</v>
      </c>
      <c r="K311" s="145"/>
      <c r="L311" s="149"/>
      <c r="M311" s="192"/>
    </row>
    <row r="312" spans="1:13" ht="15.75" hidden="1">
      <c r="A312" s="255"/>
      <c r="B312" s="256"/>
      <c r="C312" s="256"/>
      <c r="D312" s="256"/>
      <c r="E312" s="256"/>
      <c r="F312" s="257"/>
      <c r="G312" s="145" t="s">
        <v>104</v>
      </c>
      <c r="H312" s="145" t="s">
        <v>31</v>
      </c>
      <c r="I312" s="145" t="s">
        <v>19</v>
      </c>
      <c r="J312" s="163" t="s">
        <v>168</v>
      </c>
      <c r="K312" s="145"/>
      <c r="L312" s="149"/>
      <c r="M312" s="192"/>
    </row>
    <row r="313" spans="1:13" ht="15.75" hidden="1">
      <c r="A313" s="255"/>
      <c r="B313" s="256"/>
      <c r="C313" s="256"/>
      <c r="D313" s="256"/>
      <c r="E313" s="256"/>
      <c r="F313" s="257"/>
      <c r="G313" s="145" t="s">
        <v>104</v>
      </c>
      <c r="H313" s="145" t="s">
        <v>31</v>
      </c>
      <c r="I313" s="145" t="s">
        <v>19</v>
      </c>
      <c r="J313" s="163" t="s">
        <v>168</v>
      </c>
      <c r="K313" s="145"/>
      <c r="L313" s="149"/>
      <c r="M313" s="192"/>
    </row>
    <row r="314" spans="1:13" ht="15.75" hidden="1">
      <c r="A314" s="255"/>
      <c r="B314" s="256"/>
      <c r="C314" s="256"/>
      <c r="D314" s="256"/>
      <c r="E314" s="256"/>
      <c r="F314" s="257"/>
      <c r="G314" s="145" t="s">
        <v>104</v>
      </c>
      <c r="H314" s="145" t="s">
        <v>31</v>
      </c>
      <c r="I314" s="145" t="s">
        <v>19</v>
      </c>
      <c r="J314" s="163" t="s">
        <v>168</v>
      </c>
      <c r="K314" s="145"/>
      <c r="L314" s="149"/>
      <c r="M314" s="192"/>
    </row>
    <row r="315" spans="1:13" ht="15.75" hidden="1">
      <c r="A315" s="255"/>
      <c r="B315" s="256"/>
      <c r="C315" s="256"/>
      <c r="D315" s="256"/>
      <c r="E315" s="256"/>
      <c r="F315" s="257"/>
      <c r="G315" s="145" t="s">
        <v>104</v>
      </c>
      <c r="H315" s="145" t="s">
        <v>31</v>
      </c>
      <c r="I315" s="145" t="s">
        <v>19</v>
      </c>
      <c r="J315" s="163" t="s">
        <v>168</v>
      </c>
      <c r="K315" s="145"/>
      <c r="L315" s="149"/>
      <c r="M315" s="192"/>
    </row>
    <row r="316" spans="1:13" ht="15.75" hidden="1">
      <c r="A316" s="255"/>
      <c r="B316" s="256"/>
      <c r="C316" s="256"/>
      <c r="D316" s="256"/>
      <c r="E316" s="256"/>
      <c r="F316" s="257"/>
      <c r="G316" s="145" t="s">
        <v>104</v>
      </c>
      <c r="H316" s="145" t="s">
        <v>31</v>
      </c>
      <c r="I316" s="145" t="s">
        <v>19</v>
      </c>
      <c r="J316" s="148"/>
      <c r="K316" s="148"/>
      <c r="L316" s="149"/>
      <c r="M316" s="192"/>
    </row>
    <row r="317" spans="1:13" ht="36.75" customHeight="1" hidden="1">
      <c r="A317" s="226" t="s">
        <v>111</v>
      </c>
      <c r="B317" s="227"/>
      <c r="C317" s="227"/>
      <c r="D317" s="227"/>
      <c r="E317" s="227"/>
      <c r="F317" s="228"/>
      <c r="G317" s="145" t="s">
        <v>104</v>
      </c>
      <c r="H317" s="145" t="s">
        <v>31</v>
      </c>
      <c r="I317" s="145" t="s">
        <v>19</v>
      </c>
      <c r="J317" s="163" t="s">
        <v>168</v>
      </c>
      <c r="K317" s="169">
        <v>240</v>
      </c>
      <c r="L317" s="149"/>
      <c r="M317" s="192"/>
    </row>
    <row r="318" spans="1:13" ht="36.75" customHeight="1">
      <c r="A318" s="222" t="s">
        <v>281</v>
      </c>
      <c r="B318" s="232"/>
      <c r="C318" s="232"/>
      <c r="D318" s="232"/>
      <c r="E318" s="232"/>
      <c r="F318" s="233"/>
      <c r="G318" s="146" t="s">
        <v>282</v>
      </c>
      <c r="H318" s="146" t="s">
        <v>9</v>
      </c>
      <c r="I318" s="146" t="s">
        <v>9</v>
      </c>
      <c r="J318" s="160"/>
      <c r="K318" s="146" t="s">
        <v>11</v>
      </c>
      <c r="L318" s="151">
        <f>L319</f>
        <v>1394111.11</v>
      </c>
      <c r="M318" s="151">
        <f>M319</f>
        <v>1394111.11</v>
      </c>
    </row>
    <row r="319" spans="1:13" ht="51" customHeight="1">
      <c r="A319" s="222" t="s">
        <v>273</v>
      </c>
      <c r="B319" s="223"/>
      <c r="C319" s="223"/>
      <c r="D319" s="223"/>
      <c r="E319" s="223"/>
      <c r="F319" s="224"/>
      <c r="G319" s="146" t="s">
        <v>283</v>
      </c>
      <c r="H319" s="146" t="s">
        <v>9</v>
      </c>
      <c r="I319" s="146" t="s">
        <v>9</v>
      </c>
      <c r="J319" s="160" t="s">
        <v>161</v>
      </c>
      <c r="K319" s="160" t="s">
        <v>11</v>
      </c>
      <c r="L319" s="151">
        <f>L320</f>
        <v>1394111.11</v>
      </c>
      <c r="M319" s="151">
        <f>M320</f>
        <v>1394111.11</v>
      </c>
    </row>
    <row r="320" spans="1:13" ht="35.25" customHeight="1">
      <c r="A320" s="222" t="s">
        <v>169</v>
      </c>
      <c r="B320" s="221"/>
      <c r="C320" s="221"/>
      <c r="D320" s="221"/>
      <c r="E320" s="221"/>
      <c r="F320" s="225"/>
      <c r="G320" s="146" t="s">
        <v>284</v>
      </c>
      <c r="H320" s="146" t="s">
        <v>9</v>
      </c>
      <c r="I320" s="146" t="s">
        <v>9</v>
      </c>
      <c r="J320" s="160"/>
      <c r="K320" s="160" t="s">
        <v>11</v>
      </c>
      <c r="L320" s="151">
        <f>L322+L324</f>
        <v>1394111.11</v>
      </c>
      <c r="M320" s="151">
        <f>M322+M324</f>
        <v>1394111.11</v>
      </c>
    </row>
    <row r="321" spans="1:13" ht="36.75" customHeight="1" hidden="1">
      <c r="A321" s="226"/>
      <c r="B321" s="227"/>
      <c r="C321" s="227"/>
      <c r="D321" s="227"/>
      <c r="E321" s="227"/>
      <c r="F321" s="228"/>
      <c r="G321" s="145"/>
      <c r="H321" s="145"/>
      <c r="I321" s="145"/>
      <c r="J321" s="163"/>
      <c r="K321" s="163"/>
      <c r="L321" s="149"/>
      <c r="M321" s="192"/>
    </row>
    <row r="322" spans="1:13" ht="65.25" customHeight="1">
      <c r="A322" s="243" t="s">
        <v>208</v>
      </c>
      <c r="B322" s="246"/>
      <c r="C322" s="246"/>
      <c r="D322" s="246"/>
      <c r="E322" s="246"/>
      <c r="F322" s="247"/>
      <c r="G322" s="145" t="s">
        <v>284</v>
      </c>
      <c r="H322" s="145" t="s">
        <v>31</v>
      </c>
      <c r="I322" s="145" t="s">
        <v>19</v>
      </c>
      <c r="J322" s="163" t="s">
        <v>239</v>
      </c>
      <c r="K322" s="145" t="s">
        <v>207</v>
      </c>
      <c r="L322" s="149">
        <v>1257011.11</v>
      </c>
      <c r="M322" s="192">
        <v>1257011.11</v>
      </c>
    </row>
    <row r="323" spans="1:13" ht="24" customHeight="1" hidden="1">
      <c r="A323" s="243" t="s">
        <v>214</v>
      </c>
      <c r="B323" s="246"/>
      <c r="C323" s="246"/>
      <c r="D323" s="246"/>
      <c r="E323" s="246"/>
      <c r="F323" s="247"/>
      <c r="G323" s="145" t="s">
        <v>284</v>
      </c>
      <c r="H323" s="145" t="s">
        <v>31</v>
      </c>
      <c r="I323" s="145" t="s">
        <v>19</v>
      </c>
      <c r="J323" s="163" t="s">
        <v>239</v>
      </c>
      <c r="K323" s="145" t="s">
        <v>213</v>
      </c>
      <c r="L323" s="149">
        <v>0</v>
      </c>
      <c r="M323" s="149">
        <v>0</v>
      </c>
    </row>
    <row r="324" spans="1:13" ht="33.75" customHeight="1">
      <c r="A324" s="220" t="s">
        <v>202</v>
      </c>
      <c r="B324" s="221"/>
      <c r="C324" s="221"/>
      <c r="D324" s="221"/>
      <c r="E324" s="221"/>
      <c r="F324" s="225"/>
      <c r="G324" s="145" t="s">
        <v>284</v>
      </c>
      <c r="H324" s="145" t="s">
        <v>31</v>
      </c>
      <c r="I324" s="145" t="s">
        <v>19</v>
      </c>
      <c r="J324" s="163" t="s">
        <v>239</v>
      </c>
      <c r="K324" s="145" t="s">
        <v>201</v>
      </c>
      <c r="L324" s="149">
        <v>137100</v>
      </c>
      <c r="M324" s="192">
        <v>137100</v>
      </c>
    </row>
    <row r="325" spans="1:13" ht="33.75" customHeight="1" hidden="1">
      <c r="A325" s="220" t="s">
        <v>199</v>
      </c>
      <c r="B325" s="221"/>
      <c r="C325" s="221"/>
      <c r="D325" s="221"/>
      <c r="E325" s="221"/>
      <c r="F325" s="225"/>
      <c r="G325" s="177" t="s">
        <v>284</v>
      </c>
      <c r="H325" s="177" t="s">
        <v>31</v>
      </c>
      <c r="I325" s="177" t="s">
        <v>19</v>
      </c>
      <c r="J325" s="181" t="s">
        <v>239</v>
      </c>
      <c r="K325" s="177" t="s">
        <v>200</v>
      </c>
      <c r="L325" s="182">
        <v>0</v>
      </c>
      <c r="M325" s="192">
        <v>0</v>
      </c>
    </row>
    <row r="326" spans="1:13" s="18" customFormat="1" ht="15.75" customHeight="1">
      <c r="A326" s="240" t="s">
        <v>285</v>
      </c>
      <c r="B326" s="253"/>
      <c r="C326" s="253"/>
      <c r="D326" s="253"/>
      <c r="E326" s="253"/>
      <c r="F326" s="254"/>
      <c r="G326" s="143" t="s">
        <v>287</v>
      </c>
      <c r="H326" s="146" t="s">
        <v>9</v>
      </c>
      <c r="I326" s="146" t="s">
        <v>9</v>
      </c>
      <c r="J326" s="146"/>
      <c r="K326" s="146" t="s">
        <v>11</v>
      </c>
      <c r="L326" s="151">
        <f aca="true" t="shared" si="0" ref="L326:M330">L327</f>
        <v>2164950</v>
      </c>
      <c r="M326" s="193">
        <f t="shared" si="0"/>
        <v>2311836.86</v>
      </c>
    </row>
    <row r="327" spans="1:13" ht="15.75" customHeight="1">
      <c r="A327" s="240" t="s">
        <v>286</v>
      </c>
      <c r="B327" s="253"/>
      <c r="C327" s="253"/>
      <c r="D327" s="253"/>
      <c r="E327" s="253"/>
      <c r="F327" s="254"/>
      <c r="G327" s="143" t="s">
        <v>288</v>
      </c>
      <c r="H327" s="146" t="s">
        <v>9</v>
      </c>
      <c r="I327" s="146" t="s">
        <v>9</v>
      </c>
      <c r="J327" s="146"/>
      <c r="K327" s="146" t="s">
        <v>11</v>
      </c>
      <c r="L327" s="151">
        <f t="shared" si="0"/>
        <v>2164950</v>
      </c>
      <c r="M327" s="193">
        <f t="shared" si="0"/>
        <v>2311836.86</v>
      </c>
    </row>
    <row r="328" spans="1:13" ht="45.75" customHeight="1">
      <c r="A328" s="222" t="s">
        <v>292</v>
      </c>
      <c r="B328" s="223"/>
      <c r="C328" s="223"/>
      <c r="D328" s="223"/>
      <c r="E328" s="223"/>
      <c r="F328" s="224"/>
      <c r="G328" s="143" t="s">
        <v>289</v>
      </c>
      <c r="H328" s="146" t="s">
        <v>9</v>
      </c>
      <c r="I328" s="146" t="s">
        <v>9</v>
      </c>
      <c r="J328" s="146"/>
      <c r="K328" s="146" t="s">
        <v>11</v>
      </c>
      <c r="L328" s="151">
        <f t="shared" si="0"/>
        <v>2164950</v>
      </c>
      <c r="M328" s="193">
        <f t="shared" si="0"/>
        <v>2311836.86</v>
      </c>
    </row>
    <row r="329" spans="1:13" ht="48" customHeight="1">
      <c r="A329" s="222" t="s">
        <v>273</v>
      </c>
      <c r="B329" s="223"/>
      <c r="C329" s="223"/>
      <c r="D329" s="223"/>
      <c r="E329" s="223"/>
      <c r="F329" s="224"/>
      <c r="G329" s="143" t="s">
        <v>290</v>
      </c>
      <c r="H329" s="146" t="s">
        <v>9</v>
      </c>
      <c r="I329" s="146" t="s">
        <v>9</v>
      </c>
      <c r="J329" s="146"/>
      <c r="K329" s="146" t="s">
        <v>11</v>
      </c>
      <c r="L329" s="151">
        <f t="shared" si="0"/>
        <v>2164950</v>
      </c>
      <c r="M329" s="193">
        <f t="shared" si="0"/>
        <v>2311836.86</v>
      </c>
    </row>
    <row r="330" spans="1:13" ht="36" customHeight="1">
      <c r="A330" s="222" t="s">
        <v>293</v>
      </c>
      <c r="B330" s="223"/>
      <c r="C330" s="223"/>
      <c r="D330" s="223"/>
      <c r="E330" s="223"/>
      <c r="F330" s="224"/>
      <c r="G330" s="143" t="s">
        <v>291</v>
      </c>
      <c r="H330" s="146" t="s">
        <v>9</v>
      </c>
      <c r="I330" s="146" t="s">
        <v>9</v>
      </c>
      <c r="J330" s="146"/>
      <c r="K330" s="146" t="s">
        <v>11</v>
      </c>
      <c r="L330" s="151">
        <f t="shared" si="0"/>
        <v>2164950</v>
      </c>
      <c r="M330" s="193">
        <f t="shared" si="0"/>
        <v>2311836.86</v>
      </c>
    </row>
    <row r="331" spans="1:13" ht="34.5" customHeight="1">
      <c r="A331" s="243" t="s">
        <v>202</v>
      </c>
      <c r="B331" s="246"/>
      <c r="C331" s="246"/>
      <c r="D331" s="246"/>
      <c r="E331" s="246"/>
      <c r="F331" s="247"/>
      <c r="G331" s="147" t="s">
        <v>291</v>
      </c>
      <c r="H331" s="145" t="s">
        <v>13</v>
      </c>
      <c r="I331" s="145" t="s">
        <v>61</v>
      </c>
      <c r="J331" s="145"/>
      <c r="K331" s="145" t="s">
        <v>201</v>
      </c>
      <c r="L331" s="149">
        <v>2164950</v>
      </c>
      <c r="M331" s="192">
        <v>2311836.86</v>
      </c>
    </row>
    <row r="332" spans="1:13" ht="32.25" customHeight="1" hidden="1" thickBot="1">
      <c r="A332" s="243" t="s">
        <v>199</v>
      </c>
      <c r="B332" s="246"/>
      <c r="C332" s="246"/>
      <c r="D332" s="246"/>
      <c r="E332" s="246"/>
      <c r="F332" s="247"/>
      <c r="G332" s="147" t="s">
        <v>291</v>
      </c>
      <c r="H332" s="145" t="s">
        <v>13</v>
      </c>
      <c r="I332" s="145" t="s">
        <v>61</v>
      </c>
      <c r="J332" s="145"/>
      <c r="K332" s="145" t="s">
        <v>200</v>
      </c>
      <c r="L332" s="150">
        <v>0</v>
      </c>
      <c r="M332" s="192">
        <v>0</v>
      </c>
    </row>
    <row r="333" spans="1:13" ht="50.25" customHeight="1">
      <c r="A333" s="222" t="s">
        <v>294</v>
      </c>
      <c r="B333" s="223"/>
      <c r="C333" s="223"/>
      <c r="D333" s="223"/>
      <c r="E333" s="223"/>
      <c r="F333" s="224"/>
      <c r="G333" s="143" t="s">
        <v>297</v>
      </c>
      <c r="H333" s="146" t="s">
        <v>9</v>
      </c>
      <c r="I333" s="146" t="s">
        <v>9</v>
      </c>
      <c r="J333" s="146"/>
      <c r="K333" s="146" t="s">
        <v>11</v>
      </c>
      <c r="L333" s="151">
        <f aca="true" t="shared" si="1" ref="L333:M335">L334</f>
        <v>39100.66</v>
      </c>
      <c r="M333" s="193">
        <f t="shared" si="1"/>
        <v>118897.94</v>
      </c>
    </row>
    <row r="334" spans="1:13" ht="35.25" customHeight="1">
      <c r="A334" s="222" t="s">
        <v>295</v>
      </c>
      <c r="B334" s="223"/>
      <c r="C334" s="223"/>
      <c r="D334" s="223"/>
      <c r="E334" s="223"/>
      <c r="F334" s="224"/>
      <c r="G334" s="143" t="s">
        <v>298</v>
      </c>
      <c r="H334" s="146" t="s">
        <v>9</v>
      </c>
      <c r="I334" s="146" t="s">
        <v>9</v>
      </c>
      <c r="J334" s="146"/>
      <c r="K334" s="146" t="s">
        <v>11</v>
      </c>
      <c r="L334" s="151">
        <f t="shared" si="1"/>
        <v>39100.66</v>
      </c>
      <c r="M334" s="193">
        <f t="shared" si="1"/>
        <v>118897.94</v>
      </c>
    </row>
    <row r="335" spans="1:13" ht="34.5" customHeight="1">
      <c r="A335" s="222" t="s">
        <v>296</v>
      </c>
      <c r="B335" s="223"/>
      <c r="C335" s="223"/>
      <c r="D335" s="223"/>
      <c r="E335" s="223"/>
      <c r="F335" s="224"/>
      <c r="G335" s="143" t="s">
        <v>299</v>
      </c>
      <c r="H335" s="146" t="s">
        <v>9</v>
      </c>
      <c r="I335" s="146" t="s">
        <v>9</v>
      </c>
      <c r="J335" s="146"/>
      <c r="K335" s="146" t="s">
        <v>11</v>
      </c>
      <c r="L335" s="151">
        <f t="shared" si="1"/>
        <v>39100.66</v>
      </c>
      <c r="M335" s="193">
        <f>M336+M339</f>
        <v>118897.94</v>
      </c>
    </row>
    <row r="336" spans="1:13" ht="39" customHeight="1">
      <c r="A336" s="222" t="s">
        <v>232</v>
      </c>
      <c r="B336" s="223"/>
      <c r="C336" s="223"/>
      <c r="D336" s="223"/>
      <c r="E336" s="223"/>
      <c r="F336" s="224"/>
      <c r="G336" s="143" t="s">
        <v>300</v>
      </c>
      <c r="H336" s="146" t="s">
        <v>9</v>
      </c>
      <c r="I336" s="146" t="s">
        <v>9</v>
      </c>
      <c r="J336" s="146"/>
      <c r="K336" s="146" t="s">
        <v>11</v>
      </c>
      <c r="L336" s="151">
        <f>L337</f>
        <v>39100.66</v>
      </c>
      <c r="M336" s="193">
        <f>M337</f>
        <v>39100.66</v>
      </c>
    </row>
    <row r="337" spans="1:13" ht="15.75">
      <c r="A337" s="220" t="s">
        <v>225</v>
      </c>
      <c r="B337" s="221"/>
      <c r="C337" s="221"/>
      <c r="D337" s="221"/>
      <c r="E337" s="221"/>
      <c r="F337" s="225"/>
      <c r="G337" s="147" t="s">
        <v>300</v>
      </c>
      <c r="H337" s="145" t="s">
        <v>8</v>
      </c>
      <c r="I337" s="145" t="s">
        <v>227</v>
      </c>
      <c r="J337" s="145"/>
      <c r="K337" s="145" t="s">
        <v>17</v>
      </c>
      <c r="L337" s="149">
        <v>39100.66</v>
      </c>
      <c r="M337" s="192">
        <v>39100.66</v>
      </c>
    </row>
    <row r="338" spans="1:13" ht="15.75" hidden="1">
      <c r="A338" s="220" t="s">
        <v>226</v>
      </c>
      <c r="B338" s="221"/>
      <c r="C338" s="221"/>
      <c r="D338" s="221"/>
      <c r="E338" s="221"/>
      <c r="F338" s="225"/>
      <c r="G338" s="147" t="s">
        <v>300</v>
      </c>
      <c r="H338" s="145" t="s">
        <v>8</v>
      </c>
      <c r="I338" s="145" t="s">
        <v>227</v>
      </c>
      <c r="J338" s="145"/>
      <c r="K338" s="145" t="s">
        <v>224</v>
      </c>
      <c r="L338" s="149">
        <v>0</v>
      </c>
      <c r="M338" s="192">
        <v>0</v>
      </c>
    </row>
    <row r="339" spans="1:13" ht="47.25" customHeight="1">
      <c r="A339" s="220" t="s">
        <v>358</v>
      </c>
      <c r="B339" s="221"/>
      <c r="C339" s="221"/>
      <c r="D339" s="221"/>
      <c r="E339" s="221"/>
      <c r="F339" s="202"/>
      <c r="G339" s="147" t="s">
        <v>357</v>
      </c>
      <c r="H339" s="145" t="s">
        <v>9</v>
      </c>
      <c r="I339" s="145" t="s">
        <v>9</v>
      </c>
      <c r="J339" s="145"/>
      <c r="K339" s="145" t="s">
        <v>11</v>
      </c>
      <c r="L339" s="149"/>
      <c r="M339" s="192">
        <f>M340</f>
        <v>79797.28</v>
      </c>
    </row>
    <row r="340" spans="1:13" ht="15.75">
      <c r="A340" s="220" t="s">
        <v>225</v>
      </c>
      <c r="B340" s="221"/>
      <c r="C340" s="221"/>
      <c r="D340" s="221"/>
      <c r="E340" s="221"/>
      <c r="F340" s="202"/>
      <c r="G340" s="147" t="s">
        <v>357</v>
      </c>
      <c r="H340" s="145" t="s">
        <v>8</v>
      </c>
      <c r="I340" s="145" t="s">
        <v>227</v>
      </c>
      <c r="J340" s="145"/>
      <c r="K340" s="145" t="s">
        <v>17</v>
      </c>
      <c r="L340" s="149">
        <v>0</v>
      </c>
      <c r="M340" s="192">
        <v>79797.28</v>
      </c>
    </row>
    <row r="341" spans="1:13" s="18" customFormat="1" ht="15.75">
      <c r="A341" s="250" t="s">
        <v>301</v>
      </c>
      <c r="B341" s="251"/>
      <c r="C341" s="251"/>
      <c r="D341" s="251"/>
      <c r="E341" s="251"/>
      <c r="F341" s="252"/>
      <c r="G341" s="157"/>
      <c r="H341" s="156"/>
      <c r="I341" s="156"/>
      <c r="J341" s="156"/>
      <c r="K341" s="156"/>
      <c r="L341" s="158">
        <f>L342+L346+L355+L365+L370</f>
        <v>5950186.07</v>
      </c>
      <c r="M341" s="158">
        <f>M342+M346+M355+M365+M370</f>
        <v>5774753.33</v>
      </c>
    </row>
    <row r="342" spans="1:13" ht="18" customHeight="1">
      <c r="A342" s="222" t="s">
        <v>302</v>
      </c>
      <c r="B342" s="223"/>
      <c r="C342" s="223"/>
      <c r="D342" s="223"/>
      <c r="E342" s="223"/>
      <c r="F342" s="224"/>
      <c r="G342" s="143" t="s">
        <v>304</v>
      </c>
      <c r="H342" s="145" t="s">
        <v>9</v>
      </c>
      <c r="I342" s="145" t="s">
        <v>9</v>
      </c>
      <c r="J342" s="145"/>
      <c r="K342" s="145" t="s">
        <v>11</v>
      </c>
      <c r="L342" s="151">
        <f>L343</f>
        <v>180000</v>
      </c>
      <c r="M342" s="192">
        <f>M343</f>
        <v>180000</v>
      </c>
    </row>
    <row r="343" spans="1:13" ht="33.75" customHeight="1">
      <c r="A343" s="222" t="s">
        <v>303</v>
      </c>
      <c r="B343" s="223"/>
      <c r="C343" s="223"/>
      <c r="D343" s="223"/>
      <c r="E343" s="223"/>
      <c r="F343" s="224"/>
      <c r="G343" s="143" t="s">
        <v>305</v>
      </c>
      <c r="H343" s="145" t="s">
        <v>9</v>
      </c>
      <c r="I343" s="145" t="s">
        <v>9</v>
      </c>
      <c r="J343" s="145"/>
      <c r="K343" s="145" t="s">
        <v>11</v>
      </c>
      <c r="L343" s="151">
        <f>L344</f>
        <v>180000</v>
      </c>
      <c r="M343" s="192">
        <f>M344</f>
        <v>180000</v>
      </c>
    </row>
    <row r="344" spans="1:13" ht="17.25" customHeight="1">
      <c r="A344" s="220" t="s">
        <v>212</v>
      </c>
      <c r="B344" s="221"/>
      <c r="C344" s="221"/>
      <c r="D344" s="221"/>
      <c r="E344" s="221"/>
      <c r="F344" s="225"/>
      <c r="G344" s="147" t="s">
        <v>305</v>
      </c>
      <c r="H344" s="145" t="s">
        <v>78</v>
      </c>
      <c r="I344" s="145" t="s">
        <v>8</v>
      </c>
      <c r="J344" s="145"/>
      <c r="K344" s="145" t="s">
        <v>211</v>
      </c>
      <c r="L344" s="149">
        <v>180000</v>
      </c>
      <c r="M344" s="192">
        <v>180000</v>
      </c>
    </row>
    <row r="345" spans="1:13" ht="15.75" hidden="1">
      <c r="A345" s="220" t="s">
        <v>215</v>
      </c>
      <c r="B345" s="221"/>
      <c r="C345" s="221"/>
      <c r="D345" s="221"/>
      <c r="E345" s="221"/>
      <c r="F345" s="225"/>
      <c r="G345" s="147" t="s">
        <v>305</v>
      </c>
      <c r="H345" s="145" t="s">
        <v>78</v>
      </c>
      <c r="I345" s="145" t="s">
        <v>8</v>
      </c>
      <c r="J345" s="145"/>
      <c r="K345" s="145" t="s">
        <v>11</v>
      </c>
      <c r="L345" s="149">
        <v>0</v>
      </c>
      <c r="M345" s="192">
        <v>0</v>
      </c>
    </row>
    <row r="346" spans="1:13" ht="18" customHeight="1">
      <c r="A346" s="231" t="s">
        <v>306</v>
      </c>
      <c r="B346" s="232"/>
      <c r="C346" s="232"/>
      <c r="D346" s="232"/>
      <c r="E346" s="232"/>
      <c r="F346" s="233"/>
      <c r="G346" s="143" t="s">
        <v>308</v>
      </c>
      <c r="H346" s="146" t="s">
        <v>9</v>
      </c>
      <c r="I346" s="146" t="s">
        <v>9</v>
      </c>
      <c r="J346" s="146"/>
      <c r="K346" s="146" t="s">
        <v>11</v>
      </c>
      <c r="L346" s="153">
        <f>L347</f>
        <v>870734.16</v>
      </c>
      <c r="M346" s="193">
        <f>M347</f>
        <v>870734.16</v>
      </c>
    </row>
    <row r="347" spans="1:13" ht="30.75" customHeight="1">
      <c r="A347" s="222" t="s">
        <v>307</v>
      </c>
      <c r="B347" s="223"/>
      <c r="C347" s="223"/>
      <c r="D347" s="223"/>
      <c r="E347" s="223"/>
      <c r="F347" s="224"/>
      <c r="G347" s="143" t="s">
        <v>309</v>
      </c>
      <c r="H347" s="146" t="s">
        <v>9</v>
      </c>
      <c r="I347" s="146" t="s">
        <v>9</v>
      </c>
      <c r="J347" s="146"/>
      <c r="K347" s="146" t="s">
        <v>11</v>
      </c>
      <c r="L347" s="153">
        <f>L348</f>
        <v>870734.16</v>
      </c>
      <c r="M347" s="193">
        <f>M348</f>
        <v>870734.16</v>
      </c>
    </row>
    <row r="348" spans="1:13" ht="47.25" customHeight="1">
      <c r="A348" s="222" t="s">
        <v>273</v>
      </c>
      <c r="B348" s="223"/>
      <c r="C348" s="223"/>
      <c r="D348" s="223"/>
      <c r="E348" s="223"/>
      <c r="F348" s="224"/>
      <c r="G348" s="143" t="s">
        <v>310</v>
      </c>
      <c r="H348" s="146" t="s">
        <v>9</v>
      </c>
      <c r="I348" s="146" t="s">
        <v>9</v>
      </c>
      <c r="J348" s="146"/>
      <c r="K348" s="146" t="s">
        <v>11</v>
      </c>
      <c r="L348" s="153">
        <f>L349+L352</f>
        <v>870734.16</v>
      </c>
      <c r="M348" s="153">
        <f>M349+M352</f>
        <v>870734.16</v>
      </c>
    </row>
    <row r="349" spans="1:13" ht="33.75" customHeight="1">
      <c r="A349" s="222" t="s">
        <v>151</v>
      </c>
      <c r="B349" s="223"/>
      <c r="C349" s="223"/>
      <c r="D349" s="223"/>
      <c r="E349" s="223"/>
      <c r="F349" s="224"/>
      <c r="G349" s="143" t="s">
        <v>311</v>
      </c>
      <c r="H349" s="146" t="s">
        <v>9</v>
      </c>
      <c r="I349" s="146" t="s">
        <v>9</v>
      </c>
      <c r="J349" s="146"/>
      <c r="K349" s="146" t="s">
        <v>11</v>
      </c>
      <c r="L349" s="153">
        <f>L350</f>
        <v>849734.16</v>
      </c>
      <c r="M349" s="153">
        <f>M350</f>
        <v>849734.16</v>
      </c>
    </row>
    <row r="350" spans="1:13" ht="62.25" customHeight="1">
      <c r="A350" s="226" t="s">
        <v>312</v>
      </c>
      <c r="B350" s="221"/>
      <c r="C350" s="221"/>
      <c r="D350" s="221"/>
      <c r="E350" s="221"/>
      <c r="F350" s="225"/>
      <c r="G350" s="147" t="s">
        <v>311</v>
      </c>
      <c r="H350" s="145" t="s">
        <v>8</v>
      </c>
      <c r="I350" s="145" t="s">
        <v>19</v>
      </c>
      <c r="J350" s="145"/>
      <c r="K350" s="145" t="s">
        <v>207</v>
      </c>
      <c r="L350" s="152">
        <f>L351</f>
        <v>849734.16</v>
      </c>
      <c r="M350" s="152">
        <f>M351</f>
        <v>849734.16</v>
      </c>
    </row>
    <row r="351" spans="1:13" ht="34.5" customHeight="1">
      <c r="A351" s="226" t="s">
        <v>313</v>
      </c>
      <c r="B351" s="221"/>
      <c r="C351" s="221"/>
      <c r="D351" s="221"/>
      <c r="E351" s="221"/>
      <c r="F351" s="225"/>
      <c r="G351" s="147" t="s">
        <v>311</v>
      </c>
      <c r="H351" s="145" t="s">
        <v>8</v>
      </c>
      <c r="I351" s="145" t="s">
        <v>19</v>
      </c>
      <c r="J351" s="145"/>
      <c r="K351" s="145" t="s">
        <v>213</v>
      </c>
      <c r="L351" s="152">
        <v>849734.16</v>
      </c>
      <c r="M351" s="152">
        <v>849734.16</v>
      </c>
    </row>
    <row r="352" spans="1:13" s="18" customFormat="1" ht="29.25" customHeight="1">
      <c r="A352" s="222" t="s">
        <v>314</v>
      </c>
      <c r="B352" s="232"/>
      <c r="C352" s="232"/>
      <c r="D352" s="232"/>
      <c r="E352" s="232"/>
      <c r="F352" s="233"/>
      <c r="G352" s="143" t="s">
        <v>316</v>
      </c>
      <c r="H352" s="143" t="s">
        <v>9</v>
      </c>
      <c r="I352" s="143" t="s">
        <v>9</v>
      </c>
      <c r="J352" s="143" t="s">
        <v>11</v>
      </c>
      <c r="K352" s="146" t="s">
        <v>11</v>
      </c>
      <c r="L352" s="153">
        <f>L353</f>
        <v>21000</v>
      </c>
      <c r="M352" s="193">
        <f>M353</f>
        <v>21000</v>
      </c>
    </row>
    <row r="353" spans="1:13" ht="15.75">
      <c r="A353" s="226" t="s">
        <v>206</v>
      </c>
      <c r="B353" s="221"/>
      <c r="C353" s="221"/>
      <c r="D353" s="221"/>
      <c r="E353" s="221"/>
      <c r="F353" s="225"/>
      <c r="G353" s="147" t="s">
        <v>316</v>
      </c>
      <c r="H353" s="147" t="s">
        <v>8</v>
      </c>
      <c r="I353" s="147" t="s">
        <v>120</v>
      </c>
      <c r="J353" s="147" t="s">
        <v>203</v>
      </c>
      <c r="K353" s="145" t="s">
        <v>203</v>
      </c>
      <c r="L353" s="152">
        <v>21000</v>
      </c>
      <c r="M353" s="192">
        <v>21000</v>
      </c>
    </row>
    <row r="354" spans="1:13" ht="15.75" hidden="1">
      <c r="A354" s="226" t="s">
        <v>315</v>
      </c>
      <c r="B354" s="221"/>
      <c r="C354" s="221"/>
      <c r="D354" s="221"/>
      <c r="E354" s="221"/>
      <c r="F354" s="225"/>
      <c r="G354" s="147" t="s">
        <v>316</v>
      </c>
      <c r="H354" s="147" t="s">
        <v>8</v>
      </c>
      <c r="I354" s="147" t="s">
        <v>120</v>
      </c>
      <c r="J354" s="147" t="s">
        <v>204</v>
      </c>
      <c r="K354" s="145" t="s">
        <v>204</v>
      </c>
      <c r="L354" s="152">
        <v>0</v>
      </c>
      <c r="M354" s="192">
        <v>0</v>
      </c>
    </row>
    <row r="355" spans="1:13" ht="31.5" customHeight="1">
      <c r="A355" s="222" t="s">
        <v>317</v>
      </c>
      <c r="B355" s="232"/>
      <c r="C355" s="232"/>
      <c r="D355" s="232"/>
      <c r="E355" s="232"/>
      <c r="F355" s="233"/>
      <c r="G355" s="143" t="s">
        <v>320</v>
      </c>
      <c r="H355" s="143" t="s">
        <v>9</v>
      </c>
      <c r="I355" s="143" t="s">
        <v>9</v>
      </c>
      <c r="J355" s="143" t="s">
        <v>11</v>
      </c>
      <c r="K355" s="146" t="s">
        <v>11</v>
      </c>
      <c r="L355" s="153">
        <f aca="true" t="shared" si="2" ref="L355:M357">L356</f>
        <v>4594710.65</v>
      </c>
      <c r="M355" s="153">
        <f t="shared" si="2"/>
        <v>4408691.2</v>
      </c>
    </row>
    <row r="356" spans="1:13" ht="15.75">
      <c r="A356" s="222" t="s">
        <v>318</v>
      </c>
      <c r="B356" s="232"/>
      <c r="C356" s="232"/>
      <c r="D356" s="232"/>
      <c r="E356" s="232"/>
      <c r="F356" s="233"/>
      <c r="G356" s="143" t="s">
        <v>321</v>
      </c>
      <c r="H356" s="143" t="s">
        <v>9</v>
      </c>
      <c r="I356" s="143" t="s">
        <v>9</v>
      </c>
      <c r="J356" s="143" t="s">
        <v>11</v>
      </c>
      <c r="K356" s="146" t="s">
        <v>11</v>
      </c>
      <c r="L356" s="153">
        <f t="shared" si="2"/>
        <v>4594710.65</v>
      </c>
      <c r="M356" s="153">
        <f t="shared" si="2"/>
        <v>4408691.2</v>
      </c>
    </row>
    <row r="357" spans="1:13" ht="49.5" customHeight="1">
      <c r="A357" s="222" t="s">
        <v>273</v>
      </c>
      <c r="B357" s="232"/>
      <c r="C357" s="232"/>
      <c r="D357" s="232"/>
      <c r="E357" s="232"/>
      <c r="F357" s="233"/>
      <c r="G357" s="143" t="s">
        <v>322</v>
      </c>
      <c r="H357" s="143" t="s">
        <v>9</v>
      </c>
      <c r="I357" s="143" t="s">
        <v>9</v>
      </c>
      <c r="J357" s="143" t="s">
        <v>11</v>
      </c>
      <c r="K357" s="146" t="s">
        <v>11</v>
      </c>
      <c r="L357" s="153">
        <f t="shared" si="2"/>
        <v>4594710.65</v>
      </c>
      <c r="M357" s="153">
        <f t="shared" si="2"/>
        <v>4408691.2</v>
      </c>
    </row>
    <row r="358" spans="1:13" ht="63" customHeight="1">
      <c r="A358" s="222" t="s">
        <v>319</v>
      </c>
      <c r="B358" s="232"/>
      <c r="C358" s="232"/>
      <c r="D358" s="232"/>
      <c r="E358" s="232"/>
      <c r="F358" s="233"/>
      <c r="G358" s="143" t="s">
        <v>323</v>
      </c>
      <c r="H358" s="143" t="s">
        <v>9</v>
      </c>
      <c r="I358" s="143" t="s">
        <v>9</v>
      </c>
      <c r="J358" s="143" t="s">
        <v>11</v>
      </c>
      <c r="K358" s="146" t="s">
        <v>11</v>
      </c>
      <c r="L358" s="153">
        <f>L359+L361+L363</f>
        <v>4594710.65</v>
      </c>
      <c r="M358" s="153">
        <f>M359+M361+M363</f>
        <v>4408691.2</v>
      </c>
    </row>
    <row r="359" spans="1:13" ht="66" customHeight="1">
      <c r="A359" s="243" t="s">
        <v>208</v>
      </c>
      <c r="B359" s="246"/>
      <c r="C359" s="246"/>
      <c r="D359" s="246"/>
      <c r="E359" s="246"/>
      <c r="F359" s="247"/>
      <c r="G359" s="147" t="s">
        <v>323</v>
      </c>
      <c r="H359" s="145" t="s">
        <v>8</v>
      </c>
      <c r="I359" s="145" t="s">
        <v>13</v>
      </c>
      <c r="J359" s="145"/>
      <c r="K359" s="145" t="s">
        <v>207</v>
      </c>
      <c r="L359" s="152">
        <v>3972213.93</v>
      </c>
      <c r="M359" s="192">
        <v>3710124.09</v>
      </c>
    </row>
    <row r="360" spans="1:13" ht="35.25" customHeight="1" hidden="1">
      <c r="A360" s="243" t="s">
        <v>209</v>
      </c>
      <c r="B360" s="246"/>
      <c r="C360" s="246"/>
      <c r="D360" s="246"/>
      <c r="E360" s="246"/>
      <c r="F360" s="247"/>
      <c r="G360" s="147" t="s">
        <v>323</v>
      </c>
      <c r="H360" s="145" t="s">
        <v>8</v>
      </c>
      <c r="I360" s="145" t="s">
        <v>13</v>
      </c>
      <c r="J360" s="145"/>
      <c r="K360" s="145" t="s">
        <v>213</v>
      </c>
      <c r="L360" s="152">
        <v>0</v>
      </c>
      <c r="M360" s="192">
        <v>0</v>
      </c>
    </row>
    <row r="361" spans="1:13" ht="35.25" customHeight="1">
      <c r="A361" s="243" t="s">
        <v>202</v>
      </c>
      <c r="B361" s="246"/>
      <c r="C361" s="246"/>
      <c r="D361" s="246"/>
      <c r="E361" s="246"/>
      <c r="F361" s="247"/>
      <c r="G361" s="147" t="s">
        <v>323</v>
      </c>
      <c r="H361" s="145" t="s">
        <v>8</v>
      </c>
      <c r="I361" s="145" t="s">
        <v>13</v>
      </c>
      <c r="J361" s="145"/>
      <c r="K361" s="145" t="s">
        <v>201</v>
      </c>
      <c r="L361" s="152">
        <v>584746.72</v>
      </c>
      <c r="M361" s="192">
        <v>660817.11</v>
      </c>
    </row>
    <row r="362" spans="1:13" ht="35.25" customHeight="1" hidden="1">
      <c r="A362" s="243" t="s">
        <v>199</v>
      </c>
      <c r="B362" s="246"/>
      <c r="C362" s="246"/>
      <c r="D362" s="246"/>
      <c r="E362" s="246"/>
      <c r="F362" s="247"/>
      <c r="G362" s="147" t="s">
        <v>323</v>
      </c>
      <c r="H362" s="145" t="s">
        <v>8</v>
      </c>
      <c r="I362" s="145" t="s">
        <v>13</v>
      </c>
      <c r="J362" s="145"/>
      <c r="K362" s="145" t="s">
        <v>200</v>
      </c>
      <c r="L362" s="152">
        <v>0</v>
      </c>
      <c r="M362" s="192">
        <v>0</v>
      </c>
    </row>
    <row r="363" spans="1:13" ht="14.25" customHeight="1">
      <c r="A363" s="220" t="s">
        <v>206</v>
      </c>
      <c r="B363" s="221"/>
      <c r="C363" s="221"/>
      <c r="D363" s="221"/>
      <c r="E363" s="221"/>
      <c r="F363" s="225"/>
      <c r="G363" s="147" t="s">
        <v>323</v>
      </c>
      <c r="H363" s="145" t="s">
        <v>8</v>
      </c>
      <c r="I363" s="145" t="s">
        <v>13</v>
      </c>
      <c r="J363" s="145"/>
      <c r="K363" s="145" t="s">
        <v>203</v>
      </c>
      <c r="L363" s="152">
        <v>37750</v>
      </c>
      <c r="M363" s="192">
        <v>37750</v>
      </c>
    </row>
    <row r="364" spans="1:13" ht="15.75" customHeight="1" hidden="1">
      <c r="A364" s="220" t="s">
        <v>205</v>
      </c>
      <c r="B364" s="221"/>
      <c r="C364" s="221"/>
      <c r="D364" s="221"/>
      <c r="E364" s="221"/>
      <c r="F364" s="225"/>
      <c r="G364" s="147" t="s">
        <v>323</v>
      </c>
      <c r="H364" s="145" t="s">
        <v>8</v>
      </c>
      <c r="I364" s="145" t="s">
        <v>13</v>
      </c>
      <c r="J364" s="145"/>
      <c r="K364" s="145" t="s">
        <v>204</v>
      </c>
      <c r="L364" s="152">
        <v>0</v>
      </c>
      <c r="M364" s="192">
        <v>0</v>
      </c>
    </row>
    <row r="365" spans="1:13" ht="15.75" customHeight="1">
      <c r="A365" s="231" t="s">
        <v>324</v>
      </c>
      <c r="B365" s="232"/>
      <c r="C365" s="232"/>
      <c r="D365" s="232"/>
      <c r="E365" s="232"/>
      <c r="F365" s="233"/>
      <c r="G365" s="143" t="s">
        <v>326</v>
      </c>
      <c r="H365" s="146" t="s">
        <v>9</v>
      </c>
      <c r="I365" s="146" t="s">
        <v>9</v>
      </c>
      <c r="J365" s="146"/>
      <c r="K365" s="146" t="s">
        <v>11</v>
      </c>
      <c r="L365" s="153">
        <f aca="true" t="shared" si="3" ref="L365:M367">L366</f>
        <v>105</v>
      </c>
      <c r="M365" s="193">
        <f t="shared" si="3"/>
        <v>105</v>
      </c>
    </row>
    <row r="366" spans="1:13" ht="98.25" customHeight="1">
      <c r="A366" s="231" t="s">
        <v>325</v>
      </c>
      <c r="B366" s="232"/>
      <c r="C366" s="232"/>
      <c r="D366" s="232"/>
      <c r="E366" s="232"/>
      <c r="F366" s="233"/>
      <c r="G366" s="143" t="s">
        <v>327</v>
      </c>
      <c r="H366" s="146" t="s">
        <v>9</v>
      </c>
      <c r="I366" s="146" t="s">
        <v>9</v>
      </c>
      <c r="J366" s="146"/>
      <c r="K366" s="146" t="s">
        <v>11</v>
      </c>
      <c r="L366" s="153">
        <f t="shared" si="3"/>
        <v>105</v>
      </c>
      <c r="M366" s="193">
        <f t="shared" si="3"/>
        <v>105</v>
      </c>
    </row>
    <row r="367" spans="1:13" ht="51.75" customHeight="1">
      <c r="A367" s="231" t="s">
        <v>329</v>
      </c>
      <c r="B367" s="232"/>
      <c r="C367" s="232"/>
      <c r="D367" s="232"/>
      <c r="E367" s="232"/>
      <c r="F367" s="233"/>
      <c r="G367" s="154" t="s">
        <v>328</v>
      </c>
      <c r="H367" s="146" t="s">
        <v>9</v>
      </c>
      <c r="I367" s="146" t="s">
        <v>9</v>
      </c>
      <c r="J367" s="146"/>
      <c r="K367" s="146" t="s">
        <v>11</v>
      </c>
      <c r="L367" s="153">
        <f t="shared" si="3"/>
        <v>105</v>
      </c>
      <c r="M367" s="193">
        <f t="shared" si="3"/>
        <v>105</v>
      </c>
    </row>
    <row r="368" spans="1:13" ht="15.75" customHeight="1">
      <c r="A368" s="220" t="s">
        <v>225</v>
      </c>
      <c r="B368" s="229"/>
      <c r="C368" s="229"/>
      <c r="D368" s="229"/>
      <c r="E368" s="229"/>
      <c r="F368" s="230"/>
      <c r="G368" s="155" t="s">
        <v>328</v>
      </c>
      <c r="H368" s="145" t="s">
        <v>8</v>
      </c>
      <c r="I368" s="145" t="s">
        <v>227</v>
      </c>
      <c r="J368" s="145"/>
      <c r="K368" s="145" t="s">
        <v>17</v>
      </c>
      <c r="L368" s="152">
        <v>105</v>
      </c>
      <c r="M368" s="192">
        <v>105</v>
      </c>
    </row>
    <row r="369" spans="1:13" ht="15.75" customHeight="1" hidden="1">
      <c r="A369" s="220" t="s">
        <v>226</v>
      </c>
      <c r="B369" s="221"/>
      <c r="C369" s="221"/>
      <c r="D369" s="221"/>
      <c r="E369" s="221"/>
      <c r="F369" s="225"/>
      <c r="G369" s="155" t="s">
        <v>328</v>
      </c>
      <c r="H369" s="145" t="s">
        <v>8</v>
      </c>
      <c r="I369" s="145" t="s">
        <v>227</v>
      </c>
      <c r="J369" s="145"/>
      <c r="K369" s="145" t="s">
        <v>224</v>
      </c>
      <c r="L369" s="152">
        <v>0</v>
      </c>
      <c r="M369" s="192">
        <v>0</v>
      </c>
    </row>
    <row r="370" spans="1:13" ht="30" customHeight="1">
      <c r="A370" s="231" t="s">
        <v>330</v>
      </c>
      <c r="B370" s="232"/>
      <c r="C370" s="232"/>
      <c r="D370" s="232"/>
      <c r="E370" s="232"/>
      <c r="F370" s="233"/>
      <c r="G370" s="143" t="s">
        <v>332</v>
      </c>
      <c r="H370" s="146" t="s">
        <v>9</v>
      </c>
      <c r="I370" s="146" t="s">
        <v>9</v>
      </c>
      <c r="J370" s="146"/>
      <c r="K370" s="146" t="s">
        <v>11</v>
      </c>
      <c r="L370" s="153">
        <f>L371</f>
        <v>304636.26</v>
      </c>
      <c r="M370" s="153">
        <f>M371</f>
        <v>315222.97000000003</v>
      </c>
    </row>
    <row r="371" spans="1:13" ht="15.75" customHeight="1">
      <c r="A371" s="231" t="s">
        <v>331</v>
      </c>
      <c r="B371" s="232"/>
      <c r="C371" s="232"/>
      <c r="D371" s="232"/>
      <c r="E371" s="232"/>
      <c r="F371" s="233"/>
      <c r="G371" s="143" t="s">
        <v>333</v>
      </c>
      <c r="H371" s="146" t="s">
        <v>9</v>
      </c>
      <c r="I371" s="146" t="s">
        <v>9</v>
      </c>
      <c r="J371" s="146"/>
      <c r="K371" s="146" t="s">
        <v>11</v>
      </c>
      <c r="L371" s="153">
        <f>L372</f>
        <v>304636.26</v>
      </c>
      <c r="M371" s="153">
        <f>M372</f>
        <v>315222.97000000003</v>
      </c>
    </row>
    <row r="372" spans="1:13" ht="33" customHeight="1">
      <c r="A372" s="231" t="s">
        <v>159</v>
      </c>
      <c r="B372" s="232"/>
      <c r="C372" s="232"/>
      <c r="D372" s="232"/>
      <c r="E372" s="232"/>
      <c r="F372" s="233"/>
      <c r="G372" s="143" t="s">
        <v>334</v>
      </c>
      <c r="H372" s="146" t="s">
        <v>9</v>
      </c>
      <c r="I372" s="146" t="s">
        <v>9</v>
      </c>
      <c r="J372" s="146"/>
      <c r="K372" s="146" t="s">
        <v>11</v>
      </c>
      <c r="L372" s="153">
        <f>L374+L376</f>
        <v>304636.26</v>
      </c>
      <c r="M372" s="153">
        <f>M374+M376</f>
        <v>315222.97000000003</v>
      </c>
    </row>
    <row r="373" spans="1:13" ht="15.75" customHeight="1" hidden="1">
      <c r="A373" s="220" t="s">
        <v>159</v>
      </c>
      <c r="B373" s="248"/>
      <c r="C373" s="248"/>
      <c r="D373" s="248"/>
      <c r="E373" s="248"/>
      <c r="F373" s="249"/>
      <c r="G373" s="147"/>
      <c r="H373" s="145"/>
      <c r="I373" s="145"/>
      <c r="J373" s="145"/>
      <c r="K373" s="145"/>
      <c r="L373" s="152"/>
      <c r="M373" s="192"/>
    </row>
    <row r="374" spans="1:13" ht="66" customHeight="1">
      <c r="A374" s="243" t="s">
        <v>208</v>
      </c>
      <c r="B374" s="244"/>
      <c r="C374" s="244"/>
      <c r="D374" s="244"/>
      <c r="E374" s="244"/>
      <c r="F374" s="245"/>
      <c r="G374" s="147" t="s">
        <v>334</v>
      </c>
      <c r="H374" s="145" t="s">
        <v>19</v>
      </c>
      <c r="I374" s="145" t="s">
        <v>21</v>
      </c>
      <c r="J374" s="145"/>
      <c r="K374" s="145" t="s">
        <v>207</v>
      </c>
      <c r="L374" s="152">
        <v>253765.01</v>
      </c>
      <c r="M374" s="152">
        <v>253765.01</v>
      </c>
    </row>
    <row r="375" spans="1:13" ht="36" customHeight="1" hidden="1">
      <c r="A375" s="243" t="s">
        <v>209</v>
      </c>
      <c r="B375" s="244"/>
      <c r="C375" s="244"/>
      <c r="D375" s="244"/>
      <c r="E375" s="244"/>
      <c r="F375" s="245"/>
      <c r="G375" s="147" t="s">
        <v>334</v>
      </c>
      <c r="H375" s="145" t="s">
        <v>19</v>
      </c>
      <c r="I375" s="145" t="s">
        <v>21</v>
      </c>
      <c r="J375" s="145"/>
      <c r="K375" s="145" t="s">
        <v>197</v>
      </c>
      <c r="L375" s="152">
        <v>0</v>
      </c>
      <c r="M375" s="152">
        <v>0</v>
      </c>
    </row>
    <row r="376" spans="1:13" ht="35.25" customHeight="1">
      <c r="A376" s="243" t="s">
        <v>202</v>
      </c>
      <c r="B376" s="244"/>
      <c r="C376" s="244"/>
      <c r="D376" s="244"/>
      <c r="E376" s="244"/>
      <c r="F376" s="245"/>
      <c r="G376" s="147" t="s">
        <v>334</v>
      </c>
      <c r="H376" s="145" t="s">
        <v>19</v>
      </c>
      <c r="I376" s="145" t="s">
        <v>21</v>
      </c>
      <c r="J376" s="145"/>
      <c r="K376" s="145" t="s">
        <v>201</v>
      </c>
      <c r="L376" s="152">
        <v>50871.25</v>
      </c>
      <c r="M376" s="192">
        <v>61457.96</v>
      </c>
    </row>
    <row r="377" spans="1:13" ht="39" customHeight="1" hidden="1">
      <c r="A377" s="243" t="s">
        <v>199</v>
      </c>
      <c r="B377" s="246"/>
      <c r="C377" s="246"/>
      <c r="D377" s="246"/>
      <c r="E377" s="246"/>
      <c r="F377" s="247"/>
      <c r="G377" s="147" t="s">
        <v>334</v>
      </c>
      <c r="H377" s="145" t="s">
        <v>19</v>
      </c>
      <c r="I377" s="145" t="s">
        <v>21</v>
      </c>
      <c r="J377" s="145"/>
      <c r="K377" s="145" t="s">
        <v>200</v>
      </c>
      <c r="L377" s="152">
        <v>0</v>
      </c>
      <c r="M377" s="192">
        <v>0</v>
      </c>
    </row>
    <row r="378" spans="1:12" ht="30" customHeight="1" hidden="1">
      <c r="A378" s="226"/>
      <c r="B378" s="227"/>
      <c r="C378" s="227"/>
      <c r="D378" s="227"/>
      <c r="E378" s="227"/>
      <c r="F378" s="228"/>
      <c r="G378" s="148"/>
      <c r="H378" s="145"/>
      <c r="I378" s="145"/>
      <c r="J378" s="145"/>
      <c r="K378" s="145"/>
      <c r="L378" s="152"/>
    </row>
    <row r="379" spans="1:12" ht="15.75" customHeight="1" hidden="1">
      <c r="A379" s="226"/>
      <c r="B379" s="227"/>
      <c r="C379" s="227"/>
      <c r="D379" s="227"/>
      <c r="E379" s="227"/>
      <c r="F379" s="228"/>
      <c r="G379" s="125"/>
      <c r="H379" s="144"/>
      <c r="I379" s="144"/>
      <c r="J379" s="144"/>
      <c r="K379" s="144"/>
      <c r="L379" s="152"/>
    </row>
    <row r="380" spans="1:12" ht="15.75" customHeight="1" hidden="1">
      <c r="A380" s="226"/>
      <c r="B380" s="227"/>
      <c r="C380" s="227"/>
      <c r="D380" s="227"/>
      <c r="E380" s="227"/>
      <c r="F380" s="228"/>
      <c r="G380" s="125"/>
      <c r="H380" s="125"/>
      <c r="I380" s="125"/>
      <c r="J380" s="125"/>
      <c r="K380" s="125"/>
      <c r="L380" s="149"/>
    </row>
    <row r="381" spans="1:12" ht="15.75" customHeight="1" hidden="1">
      <c r="A381" s="226"/>
      <c r="B381" s="227"/>
      <c r="C381" s="227"/>
      <c r="D381" s="227"/>
      <c r="E381" s="227"/>
      <c r="F381" s="228"/>
      <c r="G381" s="125"/>
      <c r="H381" s="125"/>
      <c r="I381" s="125"/>
      <c r="J381" s="125"/>
      <c r="K381" s="125"/>
      <c r="L381" s="149"/>
    </row>
    <row r="382" spans="1:12" ht="28.5" customHeight="1" hidden="1">
      <c r="A382" s="226"/>
      <c r="B382" s="227"/>
      <c r="C382" s="227"/>
      <c r="D382" s="227"/>
      <c r="E382" s="227"/>
      <c r="F382" s="228"/>
      <c r="G382" s="125"/>
      <c r="H382" s="125"/>
      <c r="I382" s="125"/>
      <c r="J382" s="125"/>
      <c r="K382" s="125"/>
      <c r="L382" s="149"/>
    </row>
    <row r="383" spans="1:12" ht="15.7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</row>
  </sheetData>
  <sheetProtection/>
  <mergeCells count="170">
    <mergeCell ref="B1:K2"/>
    <mergeCell ref="F8:J8"/>
    <mergeCell ref="A17:L17"/>
    <mergeCell ref="A18:L18"/>
    <mergeCell ref="A19:K19"/>
    <mergeCell ref="F11:L11"/>
    <mergeCell ref="G12:L12"/>
    <mergeCell ref="G13:L13"/>
    <mergeCell ref="G14:L14"/>
    <mergeCell ref="A20:L20"/>
    <mergeCell ref="A21:F232"/>
    <mergeCell ref="G21:K21"/>
    <mergeCell ref="G22:K22"/>
    <mergeCell ref="A233:F233"/>
    <mergeCell ref="G3:L3"/>
    <mergeCell ref="F4:L4"/>
    <mergeCell ref="F9:L9"/>
    <mergeCell ref="F10:L10"/>
    <mergeCell ref="A16:L16"/>
    <mergeCell ref="A234:F234"/>
    <mergeCell ref="A236:F236"/>
    <mergeCell ref="A240:F240"/>
    <mergeCell ref="A241:F241"/>
    <mergeCell ref="A242:F242"/>
    <mergeCell ref="A243:F243"/>
    <mergeCell ref="A237:F237"/>
    <mergeCell ref="A238:F238"/>
    <mergeCell ref="A239:F239"/>
    <mergeCell ref="A244:F244"/>
    <mergeCell ref="A247:F247"/>
    <mergeCell ref="A248:F248"/>
    <mergeCell ref="A249:F249"/>
    <mergeCell ref="A250:F250"/>
    <mergeCell ref="A251:F251"/>
    <mergeCell ref="A245:F245"/>
    <mergeCell ref="A246:F246"/>
    <mergeCell ref="A252:F252"/>
    <mergeCell ref="A253:F253"/>
    <mergeCell ref="A254:F254"/>
    <mergeCell ref="A255:F255"/>
    <mergeCell ref="A256:F256"/>
    <mergeCell ref="A257:F257"/>
    <mergeCell ref="A258:F258"/>
    <mergeCell ref="A259:F259"/>
    <mergeCell ref="A260:F260"/>
    <mergeCell ref="A261:F261"/>
    <mergeCell ref="A262:F262"/>
    <mergeCell ref="A263:F263"/>
    <mergeCell ref="A264:F264"/>
    <mergeCell ref="A265:F265"/>
    <mergeCell ref="A266:F266"/>
    <mergeCell ref="A267:F267"/>
    <mergeCell ref="A268:F268"/>
    <mergeCell ref="A269:F269"/>
    <mergeCell ref="A270:F270"/>
    <mergeCell ref="A271:F271"/>
    <mergeCell ref="A272:F272"/>
    <mergeCell ref="A273:F273"/>
    <mergeCell ref="A274:F274"/>
    <mergeCell ref="A275:F275"/>
    <mergeCell ref="A276:F276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85:F285"/>
    <mergeCell ref="A286:F286"/>
    <mergeCell ref="A287:F287"/>
    <mergeCell ref="A288:F288"/>
    <mergeCell ref="A289:F289"/>
    <mergeCell ref="A290:F290"/>
    <mergeCell ref="A291:F291"/>
    <mergeCell ref="A292:F292"/>
    <mergeCell ref="A293:F293"/>
    <mergeCell ref="A294:F294"/>
    <mergeCell ref="A295:F295"/>
    <mergeCell ref="A296:F296"/>
    <mergeCell ref="A297:F297"/>
    <mergeCell ref="A298:F298"/>
    <mergeCell ref="A299:F299"/>
    <mergeCell ref="A300:F300"/>
    <mergeCell ref="A301:F301"/>
    <mergeCell ref="A302:F302"/>
    <mergeCell ref="A303:F303"/>
    <mergeCell ref="A304:F304"/>
    <mergeCell ref="A305:F305"/>
    <mergeCell ref="A306:F306"/>
    <mergeCell ref="A307:F307"/>
    <mergeCell ref="A308:F308"/>
    <mergeCell ref="A309:F309"/>
    <mergeCell ref="A310:F310"/>
    <mergeCell ref="A311:F311"/>
    <mergeCell ref="A323:F323"/>
    <mergeCell ref="A312:F312"/>
    <mergeCell ref="A313:F313"/>
    <mergeCell ref="A314:F314"/>
    <mergeCell ref="A315:F315"/>
    <mergeCell ref="A316:F316"/>
    <mergeCell ref="A317:F317"/>
    <mergeCell ref="A325:F325"/>
    <mergeCell ref="A326:F326"/>
    <mergeCell ref="A327:F327"/>
    <mergeCell ref="A328:F328"/>
    <mergeCell ref="A329:F329"/>
    <mergeCell ref="A318:F318"/>
    <mergeCell ref="A319:F319"/>
    <mergeCell ref="A320:F320"/>
    <mergeCell ref="A321:F321"/>
    <mergeCell ref="A322:F322"/>
    <mergeCell ref="A341:F341"/>
    <mergeCell ref="A342:F342"/>
    <mergeCell ref="A343:F343"/>
    <mergeCell ref="A330:F330"/>
    <mergeCell ref="A331:F331"/>
    <mergeCell ref="A332:F332"/>
    <mergeCell ref="A333:F333"/>
    <mergeCell ref="A334:F334"/>
    <mergeCell ref="A335:F335"/>
    <mergeCell ref="A340:E340"/>
    <mergeCell ref="A344:F344"/>
    <mergeCell ref="A345:F345"/>
    <mergeCell ref="A346:F346"/>
    <mergeCell ref="A347:F347"/>
    <mergeCell ref="A348:F348"/>
    <mergeCell ref="A349:F349"/>
    <mergeCell ref="A350:F350"/>
    <mergeCell ref="A351:F351"/>
    <mergeCell ref="A352:F352"/>
    <mergeCell ref="A353:F353"/>
    <mergeCell ref="A354:F354"/>
    <mergeCell ref="A355:F355"/>
    <mergeCell ref="A356:F356"/>
    <mergeCell ref="A357:F357"/>
    <mergeCell ref="A358:F358"/>
    <mergeCell ref="A359:F359"/>
    <mergeCell ref="A360:F360"/>
    <mergeCell ref="A361:F361"/>
    <mergeCell ref="A371:F371"/>
    <mergeCell ref="A372:F372"/>
    <mergeCell ref="A373:F373"/>
    <mergeCell ref="A362:F362"/>
    <mergeCell ref="A363:F363"/>
    <mergeCell ref="A364:F364"/>
    <mergeCell ref="A365:F365"/>
    <mergeCell ref="A366:F366"/>
    <mergeCell ref="A367:F367"/>
    <mergeCell ref="A381:F381"/>
    <mergeCell ref="A382:F382"/>
    <mergeCell ref="A15:L15"/>
    <mergeCell ref="L21:M22"/>
    <mergeCell ref="A235:F235"/>
    <mergeCell ref="A374:F374"/>
    <mergeCell ref="A375:F375"/>
    <mergeCell ref="A376:F376"/>
    <mergeCell ref="A377:F377"/>
    <mergeCell ref="A378:F378"/>
    <mergeCell ref="A339:E339"/>
    <mergeCell ref="A336:F336"/>
    <mergeCell ref="A337:F337"/>
    <mergeCell ref="A338:F338"/>
    <mergeCell ref="A324:F324"/>
    <mergeCell ref="A380:F380"/>
    <mergeCell ref="A379:F379"/>
    <mergeCell ref="A368:F368"/>
    <mergeCell ref="A369:F369"/>
    <mergeCell ref="A370:F370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5"/>
  <sheetViews>
    <sheetView view="pageBreakPreview" zoomScale="90" zoomScaleSheetLayoutView="90" zoomScalePageLayoutView="0" workbookViewId="0" topLeftCell="A3">
      <selection activeCell="L352" sqref="L352"/>
    </sheetView>
  </sheetViews>
  <sheetFormatPr defaultColWidth="9.00390625" defaultRowHeight="12.75"/>
  <cols>
    <col min="1" max="4" width="9.125" style="36" customWidth="1"/>
    <col min="5" max="5" width="20.875" style="36" customWidth="1"/>
    <col min="6" max="6" width="5.75390625" style="36" customWidth="1"/>
    <col min="7" max="7" width="16.875" style="36" customWidth="1"/>
    <col min="8" max="8" width="10.75390625" style="36" customWidth="1"/>
    <col min="9" max="9" width="11.125" style="36" customWidth="1"/>
    <col min="10" max="10" width="14.125" style="36" hidden="1" customWidth="1"/>
    <col min="11" max="11" width="9.875" style="36" customWidth="1"/>
    <col min="12" max="12" width="17.375" style="36" customWidth="1"/>
    <col min="14" max="14" width="21.375" style="0" customWidth="1"/>
    <col min="15" max="15" width="14.00390625" style="0" customWidth="1"/>
  </cols>
  <sheetData>
    <row r="1" spans="2:11" ht="15.75" hidden="1">
      <c r="B1" s="317"/>
      <c r="C1" s="318"/>
      <c r="D1" s="318"/>
      <c r="E1" s="318"/>
      <c r="F1" s="318"/>
      <c r="G1" s="318"/>
      <c r="H1" s="318"/>
      <c r="I1" s="318"/>
      <c r="J1" s="318"/>
      <c r="K1" s="318"/>
    </row>
    <row r="2" spans="2:11" ht="15.75" hidden="1"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2" s="11" customFormat="1" ht="15">
      <c r="A3" s="37"/>
      <c r="B3" s="37"/>
      <c r="C3" s="37"/>
      <c r="D3" s="37"/>
      <c r="E3" s="37"/>
      <c r="F3" s="38" t="s">
        <v>345</v>
      </c>
      <c r="G3" s="38"/>
      <c r="H3" s="37"/>
      <c r="I3" s="37"/>
      <c r="J3" s="37"/>
      <c r="K3" s="37"/>
      <c r="L3" s="37"/>
    </row>
    <row r="4" spans="1:12" s="11" customFormat="1" ht="12.75" customHeight="1">
      <c r="A4" s="37"/>
      <c r="B4" s="37"/>
      <c r="C4" s="37"/>
      <c r="D4" s="37"/>
      <c r="E4" s="37"/>
      <c r="F4" s="313" t="s">
        <v>346</v>
      </c>
      <c r="G4" s="312"/>
      <c r="H4" s="312"/>
      <c r="I4" s="312"/>
      <c r="J4" s="312"/>
      <c r="K4" s="312"/>
      <c r="L4" s="37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314"/>
      <c r="G8" s="312"/>
      <c r="H8" s="312"/>
      <c r="I8" s="312"/>
      <c r="J8" s="312"/>
      <c r="K8" s="39"/>
      <c r="L8" s="39"/>
    </row>
    <row r="9" spans="1:12" s="11" customFormat="1" ht="15">
      <c r="A9" s="37"/>
      <c r="B9" s="37"/>
      <c r="C9" s="37"/>
      <c r="D9" s="37"/>
      <c r="E9" s="37"/>
      <c r="F9" s="314" t="s">
        <v>347</v>
      </c>
      <c r="G9" s="312"/>
      <c r="H9" s="312"/>
      <c r="I9" s="312"/>
      <c r="J9" s="312"/>
      <c r="K9" s="312"/>
      <c r="L9" s="39"/>
    </row>
    <row r="10" spans="1:12" s="11" customFormat="1" ht="15">
      <c r="A10" s="37"/>
      <c r="B10" s="37"/>
      <c r="C10" s="37"/>
      <c r="D10" s="37"/>
      <c r="E10" s="37"/>
      <c r="F10" s="314" t="s">
        <v>355</v>
      </c>
      <c r="G10" s="312"/>
      <c r="H10" s="312"/>
      <c r="I10" s="312"/>
      <c r="J10" s="312"/>
      <c r="K10" s="312"/>
      <c r="L10" s="39"/>
    </row>
    <row r="11" spans="1:12" s="11" customFormat="1" ht="15">
      <c r="A11" s="37"/>
      <c r="B11" s="37"/>
      <c r="C11" s="37"/>
      <c r="D11" s="37"/>
      <c r="E11" s="37"/>
      <c r="F11" s="314" t="s">
        <v>364</v>
      </c>
      <c r="G11" s="312"/>
      <c r="H11" s="312"/>
      <c r="I11" s="312"/>
      <c r="J11" s="312"/>
      <c r="K11" s="312"/>
      <c r="L11" s="39"/>
    </row>
    <row r="12" spans="1:12" s="11" customFormat="1" ht="15">
      <c r="A12" s="37"/>
      <c r="B12" s="37"/>
      <c r="C12" s="37"/>
      <c r="D12" s="37"/>
      <c r="E12" s="37"/>
      <c r="F12" s="37" t="s">
        <v>247</v>
      </c>
      <c r="G12" s="37"/>
      <c r="H12" s="37"/>
      <c r="I12" s="39"/>
      <c r="J12" s="38"/>
      <c r="K12" s="37"/>
      <c r="L12" s="37"/>
    </row>
    <row r="13" spans="1:12" s="11" customFormat="1" ht="15">
      <c r="A13" s="37"/>
      <c r="B13" s="37"/>
      <c r="C13" s="37"/>
      <c r="D13" s="37"/>
      <c r="E13" s="37"/>
      <c r="F13" s="37" t="s">
        <v>52</v>
      </c>
      <c r="G13" s="37"/>
      <c r="H13" s="37"/>
      <c r="I13" s="39"/>
      <c r="J13" s="38"/>
      <c r="K13" s="37"/>
      <c r="L13" s="37"/>
    </row>
    <row r="14" spans="1:12" s="11" customFormat="1" ht="15">
      <c r="A14" s="37"/>
      <c r="B14" s="37"/>
      <c r="C14" s="37"/>
      <c r="D14" s="37"/>
      <c r="E14" s="133" t="s">
        <v>248</v>
      </c>
      <c r="F14" s="133"/>
      <c r="G14" s="134"/>
      <c r="H14" s="134"/>
      <c r="I14" s="134"/>
      <c r="J14" s="134"/>
      <c r="K14" s="134"/>
      <c r="L14" s="134"/>
    </row>
    <row r="15" spans="1:12" ht="66.75" customHeight="1" thickBot="1">
      <c r="A15" s="234" t="s">
        <v>365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5"/>
    </row>
    <row r="16" spans="1:12" ht="18.75" hidden="1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6"/>
    </row>
    <row r="17" spans="1:12" ht="18.75" hidden="1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</row>
    <row r="18" spans="1:12" ht="19.5" hidden="1" thickBot="1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298"/>
    </row>
    <row r="19" spans="1:12" ht="42.75" customHeight="1" hidden="1" thickBot="1">
      <c r="A19" s="320" t="s">
        <v>192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61"/>
    </row>
    <row r="20" spans="1:12" ht="16.5" customHeight="1" hidden="1" thickBot="1">
      <c r="A20" s="290" t="s">
        <v>50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</row>
    <row r="21" spans="1:12" ht="15">
      <c r="A21" s="291" t="s">
        <v>262</v>
      </c>
      <c r="B21" s="292"/>
      <c r="C21" s="292"/>
      <c r="D21" s="292"/>
      <c r="E21" s="292"/>
      <c r="F21" s="293"/>
      <c r="G21" s="325" t="s">
        <v>183</v>
      </c>
      <c r="H21" s="326"/>
      <c r="I21" s="326"/>
      <c r="J21" s="326"/>
      <c r="K21" s="327"/>
      <c r="L21" s="322" t="s">
        <v>5</v>
      </c>
    </row>
    <row r="22" spans="1:14" ht="45" customHeight="1">
      <c r="A22" s="294"/>
      <c r="B22" s="295"/>
      <c r="C22" s="295"/>
      <c r="D22" s="295"/>
      <c r="E22" s="295"/>
      <c r="F22" s="296"/>
      <c r="G22" s="306" t="s">
        <v>255</v>
      </c>
      <c r="H22" s="328"/>
      <c r="I22" s="328"/>
      <c r="J22" s="328"/>
      <c r="K22" s="329"/>
      <c r="L22" s="323"/>
      <c r="N22" s="35"/>
    </row>
    <row r="23" spans="1:15" ht="50.25" customHeight="1" hidden="1" thickBot="1">
      <c r="A23" s="297"/>
      <c r="B23" s="298"/>
      <c r="C23" s="298"/>
      <c r="D23" s="298"/>
      <c r="E23" s="298"/>
      <c r="F23" s="299"/>
      <c r="G23" s="63">
        <v>703</v>
      </c>
      <c r="H23" s="60" t="s">
        <v>9</v>
      </c>
      <c r="I23" s="60" t="s">
        <v>9</v>
      </c>
      <c r="J23" s="3" t="s">
        <v>161</v>
      </c>
      <c r="K23" s="13" t="s">
        <v>11</v>
      </c>
      <c r="L23" s="323"/>
      <c r="N23" s="35"/>
      <c r="O23" s="35"/>
    </row>
    <row r="24" spans="1:12" ht="16.5" customHeight="1" hidden="1" thickBot="1">
      <c r="A24" s="297"/>
      <c r="B24" s="298"/>
      <c r="C24" s="298"/>
      <c r="D24" s="298"/>
      <c r="E24" s="298"/>
      <c r="F24" s="299"/>
      <c r="G24" s="4">
        <v>703</v>
      </c>
      <c r="H24" s="3" t="s">
        <v>8</v>
      </c>
      <c r="I24" s="3" t="s">
        <v>9</v>
      </c>
      <c r="J24" s="3" t="s">
        <v>161</v>
      </c>
      <c r="K24" s="3" t="s">
        <v>11</v>
      </c>
      <c r="L24" s="323"/>
    </row>
    <row r="25" spans="1:12" ht="30" customHeight="1" hidden="1" thickBot="1">
      <c r="A25" s="297"/>
      <c r="B25" s="298"/>
      <c r="C25" s="298"/>
      <c r="D25" s="298"/>
      <c r="E25" s="298"/>
      <c r="F25" s="299"/>
      <c r="G25" s="14">
        <v>703</v>
      </c>
      <c r="H25" s="3" t="s">
        <v>8</v>
      </c>
      <c r="I25" s="3" t="s">
        <v>19</v>
      </c>
      <c r="J25" s="3" t="s">
        <v>161</v>
      </c>
      <c r="K25" s="3" t="s">
        <v>11</v>
      </c>
      <c r="L25" s="323"/>
    </row>
    <row r="26" spans="1:12" ht="33" customHeight="1" hidden="1" thickBot="1">
      <c r="A26" s="297"/>
      <c r="B26" s="298"/>
      <c r="C26" s="298"/>
      <c r="D26" s="298"/>
      <c r="E26" s="298"/>
      <c r="F26" s="299"/>
      <c r="G26" s="15">
        <v>703</v>
      </c>
      <c r="H26" s="3" t="s">
        <v>8</v>
      </c>
      <c r="I26" s="3" t="s">
        <v>19</v>
      </c>
      <c r="J26" s="3" t="s">
        <v>150</v>
      </c>
      <c r="K26" s="3" t="s">
        <v>11</v>
      </c>
      <c r="L26" s="323"/>
    </row>
    <row r="27" spans="1:12" ht="16.5" customHeight="1" hidden="1" thickBot="1">
      <c r="A27" s="297"/>
      <c r="B27" s="298"/>
      <c r="C27" s="298"/>
      <c r="D27" s="298"/>
      <c r="E27" s="298"/>
      <c r="F27" s="299"/>
      <c r="G27" s="15">
        <v>703</v>
      </c>
      <c r="H27" s="3" t="s">
        <v>8</v>
      </c>
      <c r="I27" s="3" t="s">
        <v>19</v>
      </c>
      <c r="J27" s="4" t="s">
        <v>135</v>
      </c>
      <c r="K27" s="3" t="s">
        <v>11</v>
      </c>
      <c r="L27" s="323"/>
    </row>
    <row r="28" spans="1:14" ht="63.75" customHeight="1" hidden="1" thickBot="1">
      <c r="A28" s="297"/>
      <c r="B28" s="298"/>
      <c r="C28" s="298"/>
      <c r="D28" s="298"/>
      <c r="E28" s="298"/>
      <c r="F28" s="299"/>
      <c r="G28" s="15">
        <v>703</v>
      </c>
      <c r="H28" s="6" t="s">
        <v>8</v>
      </c>
      <c r="I28" s="6" t="s">
        <v>19</v>
      </c>
      <c r="J28" s="6" t="s">
        <v>150</v>
      </c>
      <c r="K28" s="6" t="s">
        <v>207</v>
      </c>
      <c r="L28" s="323"/>
      <c r="N28" s="35"/>
    </row>
    <row r="29" spans="1:12" ht="28.5" customHeight="1" hidden="1" thickBot="1">
      <c r="A29" s="297"/>
      <c r="B29" s="298"/>
      <c r="C29" s="298"/>
      <c r="D29" s="298"/>
      <c r="E29" s="298"/>
      <c r="F29" s="299"/>
      <c r="G29" s="15">
        <v>703</v>
      </c>
      <c r="H29" s="6" t="s">
        <v>8</v>
      </c>
      <c r="I29" s="6" t="s">
        <v>19</v>
      </c>
      <c r="J29" s="6" t="s">
        <v>150</v>
      </c>
      <c r="K29" s="6" t="s">
        <v>197</v>
      </c>
      <c r="L29" s="323"/>
    </row>
    <row r="30" spans="1:12" ht="16.5" customHeight="1" hidden="1" thickBot="1">
      <c r="A30" s="297"/>
      <c r="B30" s="298"/>
      <c r="C30" s="298"/>
      <c r="D30" s="298"/>
      <c r="E30" s="298"/>
      <c r="F30" s="299"/>
      <c r="G30" s="15">
        <v>703</v>
      </c>
      <c r="H30" s="6" t="s">
        <v>8</v>
      </c>
      <c r="I30" s="6" t="s">
        <v>19</v>
      </c>
      <c r="J30" s="6" t="s">
        <v>150</v>
      </c>
      <c r="K30" s="6" t="s">
        <v>63</v>
      </c>
      <c r="L30" s="323"/>
    </row>
    <row r="31" spans="1:12" ht="16.5" customHeight="1" hidden="1" thickBot="1">
      <c r="A31" s="297"/>
      <c r="B31" s="298"/>
      <c r="C31" s="298"/>
      <c r="D31" s="298"/>
      <c r="E31" s="298"/>
      <c r="F31" s="299"/>
      <c r="G31" s="15">
        <v>703</v>
      </c>
      <c r="H31" s="6" t="s">
        <v>8</v>
      </c>
      <c r="I31" s="6" t="s">
        <v>19</v>
      </c>
      <c r="J31" s="6" t="s">
        <v>150</v>
      </c>
      <c r="K31" s="6" t="s">
        <v>154</v>
      </c>
      <c r="L31" s="323"/>
    </row>
    <row r="32" spans="1:14" ht="48" customHeight="1" hidden="1" thickBot="1">
      <c r="A32" s="297"/>
      <c r="B32" s="298"/>
      <c r="C32" s="298"/>
      <c r="D32" s="298"/>
      <c r="E32" s="298"/>
      <c r="F32" s="299"/>
      <c r="G32" s="4">
        <v>703</v>
      </c>
      <c r="H32" s="3" t="s">
        <v>8</v>
      </c>
      <c r="I32" s="3" t="s">
        <v>13</v>
      </c>
      <c r="J32" s="3" t="s">
        <v>161</v>
      </c>
      <c r="K32" s="3" t="s">
        <v>14</v>
      </c>
      <c r="L32" s="323"/>
      <c r="N32" s="35"/>
    </row>
    <row r="33" spans="1:12" ht="35.25" customHeight="1" hidden="1" thickBot="1">
      <c r="A33" s="297"/>
      <c r="B33" s="298"/>
      <c r="C33" s="298"/>
      <c r="D33" s="298"/>
      <c r="E33" s="298"/>
      <c r="F33" s="299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323"/>
    </row>
    <row r="34" spans="1:12" ht="16.5" customHeight="1" hidden="1" thickBot="1">
      <c r="A34" s="297"/>
      <c r="B34" s="298"/>
      <c r="C34" s="298"/>
      <c r="D34" s="298"/>
      <c r="E34" s="298"/>
      <c r="F34" s="299"/>
      <c r="G34" s="7">
        <v>703</v>
      </c>
      <c r="H34" s="6" t="s">
        <v>8</v>
      </c>
      <c r="I34" s="6" t="s">
        <v>13</v>
      </c>
      <c r="J34" s="6" t="s">
        <v>155</v>
      </c>
      <c r="K34" s="6" t="s">
        <v>11</v>
      </c>
      <c r="L34" s="323"/>
    </row>
    <row r="35" spans="1:12" ht="16.5" customHeight="1" hidden="1" thickBot="1">
      <c r="A35" s="297"/>
      <c r="B35" s="298"/>
      <c r="C35" s="298"/>
      <c r="D35" s="298"/>
      <c r="E35" s="298"/>
      <c r="F35" s="299"/>
      <c r="G35" s="7">
        <v>703</v>
      </c>
      <c r="H35" s="6" t="s">
        <v>8</v>
      </c>
      <c r="I35" s="6" t="s">
        <v>13</v>
      </c>
      <c r="J35" s="6" t="s">
        <v>155</v>
      </c>
      <c r="K35" s="6" t="s">
        <v>64</v>
      </c>
      <c r="L35" s="323"/>
    </row>
    <row r="36" spans="1:12" ht="67.5" customHeight="1" hidden="1" thickBot="1">
      <c r="A36" s="297"/>
      <c r="B36" s="298"/>
      <c r="C36" s="298"/>
      <c r="D36" s="298"/>
      <c r="E36" s="298"/>
      <c r="F36" s="299"/>
      <c r="G36" s="7">
        <v>703</v>
      </c>
      <c r="H36" s="6" t="s">
        <v>8</v>
      </c>
      <c r="I36" s="6" t="s">
        <v>13</v>
      </c>
      <c r="J36" s="6" t="s">
        <v>155</v>
      </c>
      <c r="K36" s="6" t="s">
        <v>207</v>
      </c>
      <c r="L36" s="323"/>
    </row>
    <row r="37" spans="1:12" ht="35.25" customHeight="1" hidden="1" thickBot="1">
      <c r="A37" s="297"/>
      <c r="B37" s="298"/>
      <c r="C37" s="298"/>
      <c r="D37" s="298"/>
      <c r="E37" s="298"/>
      <c r="F37" s="299"/>
      <c r="G37" s="7">
        <v>703</v>
      </c>
      <c r="H37" s="6" t="s">
        <v>8</v>
      </c>
      <c r="I37" s="6" t="s">
        <v>13</v>
      </c>
      <c r="J37" s="6" t="s">
        <v>155</v>
      </c>
      <c r="K37" s="6" t="s">
        <v>197</v>
      </c>
      <c r="L37" s="323"/>
    </row>
    <row r="38" spans="1:12" ht="16.5" customHeight="1" hidden="1" thickBot="1">
      <c r="A38" s="297"/>
      <c r="B38" s="298"/>
      <c r="C38" s="298"/>
      <c r="D38" s="298"/>
      <c r="E38" s="298"/>
      <c r="F38" s="299"/>
      <c r="G38" s="7">
        <v>703</v>
      </c>
      <c r="H38" s="6" t="s">
        <v>8</v>
      </c>
      <c r="I38" s="6" t="s">
        <v>13</v>
      </c>
      <c r="J38" s="6" t="s">
        <v>155</v>
      </c>
      <c r="K38" s="6" t="s">
        <v>63</v>
      </c>
      <c r="L38" s="323"/>
    </row>
    <row r="39" spans="1:12" ht="16.5" customHeight="1" hidden="1" thickBot="1">
      <c r="A39" s="297"/>
      <c r="B39" s="298"/>
      <c r="C39" s="298"/>
      <c r="D39" s="298"/>
      <c r="E39" s="298"/>
      <c r="F39" s="299"/>
      <c r="G39" s="7">
        <v>703</v>
      </c>
      <c r="H39" s="6" t="s">
        <v>8</v>
      </c>
      <c r="I39" s="6" t="s">
        <v>13</v>
      </c>
      <c r="J39" s="6" t="s">
        <v>155</v>
      </c>
      <c r="K39" s="6" t="s">
        <v>154</v>
      </c>
      <c r="L39" s="323"/>
    </row>
    <row r="40" spans="1:12" ht="32.25" customHeight="1" hidden="1" thickBot="1">
      <c r="A40" s="297"/>
      <c r="B40" s="298"/>
      <c r="C40" s="298"/>
      <c r="D40" s="298"/>
      <c r="E40" s="298"/>
      <c r="F40" s="299"/>
      <c r="G40" s="7">
        <v>703</v>
      </c>
      <c r="H40" s="6" t="s">
        <v>8</v>
      </c>
      <c r="I40" s="6" t="s">
        <v>13</v>
      </c>
      <c r="J40" s="6" t="s">
        <v>155</v>
      </c>
      <c r="K40" s="6" t="s">
        <v>201</v>
      </c>
      <c r="L40" s="323"/>
    </row>
    <row r="41" spans="1:12" ht="32.25" customHeight="1" hidden="1" thickBot="1">
      <c r="A41" s="297"/>
      <c r="B41" s="298"/>
      <c r="C41" s="298"/>
      <c r="D41" s="298"/>
      <c r="E41" s="298"/>
      <c r="F41" s="299"/>
      <c r="G41" s="7">
        <v>703</v>
      </c>
      <c r="H41" s="6" t="s">
        <v>8</v>
      </c>
      <c r="I41" s="6" t="s">
        <v>13</v>
      </c>
      <c r="J41" s="6" t="s">
        <v>155</v>
      </c>
      <c r="K41" s="6" t="s">
        <v>200</v>
      </c>
      <c r="L41" s="323"/>
    </row>
    <row r="42" spans="1:12" ht="16.5" customHeight="1" hidden="1" thickBot="1">
      <c r="A42" s="297"/>
      <c r="B42" s="298"/>
      <c r="C42" s="298"/>
      <c r="D42" s="298"/>
      <c r="E42" s="298"/>
      <c r="F42" s="299"/>
      <c r="G42" s="7">
        <v>703</v>
      </c>
      <c r="H42" s="6" t="s">
        <v>8</v>
      </c>
      <c r="I42" s="6" t="s">
        <v>13</v>
      </c>
      <c r="J42" s="6" t="s">
        <v>155</v>
      </c>
      <c r="K42" s="6" t="s">
        <v>65</v>
      </c>
      <c r="L42" s="323"/>
    </row>
    <row r="43" spans="1:12" ht="16.5" customHeight="1" hidden="1" thickBot="1">
      <c r="A43" s="297"/>
      <c r="B43" s="298"/>
      <c r="C43" s="298"/>
      <c r="D43" s="298"/>
      <c r="E43" s="298"/>
      <c r="F43" s="299"/>
      <c r="G43" s="7">
        <v>703</v>
      </c>
      <c r="H43" s="6" t="s">
        <v>8</v>
      </c>
      <c r="I43" s="6" t="s">
        <v>13</v>
      </c>
      <c r="J43" s="6" t="s">
        <v>155</v>
      </c>
      <c r="K43" s="6" t="s">
        <v>66</v>
      </c>
      <c r="L43" s="323"/>
    </row>
    <row r="44" spans="1:12" ht="16.5" customHeight="1" hidden="1" thickBot="1">
      <c r="A44" s="297"/>
      <c r="B44" s="298"/>
      <c r="C44" s="298"/>
      <c r="D44" s="298"/>
      <c r="E44" s="298"/>
      <c r="F44" s="299"/>
      <c r="G44" s="7">
        <v>703</v>
      </c>
      <c r="H44" s="6" t="s">
        <v>8</v>
      </c>
      <c r="I44" s="6" t="s">
        <v>13</v>
      </c>
      <c r="J44" s="6" t="s">
        <v>155</v>
      </c>
      <c r="K44" s="6" t="s">
        <v>67</v>
      </c>
      <c r="L44" s="323"/>
    </row>
    <row r="45" spans="1:12" ht="16.5" customHeight="1" hidden="1" thickBot="1">
      <c r="A45" s="297"/>
      <c r="B45" s="298"/>
      <c r="C45" s="298"/>
      <c r="D45" s="298"/>
      <c r="E45" s="298"/>
      <c r="F45" s="299"/>
      <c r="G45" s="5"/>
      <c r="H45" s="6" t="s">
        <v>8</v>
      </c>
      <c r="I45" s="6" t="s">
        <v>13</v>
      </c>
      <c r="J45" s="6" t="s">
        <v>155</v>
      </c>
      <c r="K45" s="6" t="s">
        <v>9</v>
      </c>
      <c r="L45" s="323"/>
    </row>
    <row r="46" spans="1:12" ht="16.5" customHeight="1" hidden="1" thickBot="1">
      <c r="A46" s="297"/>
      <c r="B46" s="298"/>
      <c r="C46" s="298"/>
      <c r="D46" s="298"/>
      <c r="E46" s="298"/>
      <c r="F46" s="299"/>
      <c r="G46" s="7">
        <v>703</v>
      </c>
      <c r="H46" s="3" t="s">
        <v>8</v>
      </c>
      <c r="I46" s="3" t="s">
        <v>58</v>
      </c>
      <c r="J46" s="6" t="s">
        <v>155</v>
      </c>
      <c r="K46" s="3" t="s">
        <v>11</v>
      </c>
      <c r="L46" s="323"/>
    </row>
    <row r="47" spans="1:12" s="17" customFormat="1" ht="16.5" customHeight="1" hidden="1" thickBot="1">
      <c r="A47" s="297"/>
      <c r="B47" s="298"/>
      <c r="C47" s="298"/>
      <c r="D47" s="298"/>
      <c r="E47" s="298"/>
      <c r="F47" s="299"/>
      <c r="G47" s="7">
        <v>703</v>
      </c>
      <c r="H47" s="6" t="s">
        <v>8</v>
      </c>
      <c r="I47" s="6" t="s">
        <v>58</v>
      </c>
      <c r="J47" s="6" t="s">
        <v>155</v>
      </c>
      <c r="K47" s="6" t="s">
        <v>11</v>
      </c>
      <c r="L47" s="323"/>
    </row>
    <row r="48" spans="1:12" ht="16.5" customHeight="1" hidden="1" thickBot="1">
      <c r="A48" s="297"/>
      <c r="B48" s="298"/>
      <c r="C48" s="298"/>
      <c r="D48" s="298"/>
      <c r="E48" s="298"/>
      <c r="F48" s="299"/>
      <c r="G48" s="7">
        <v>703</v>
      </c>
      <c r="H48" s="6" t="s">
        <v>8</v>
      </c>
      <c r="I48" s="6" t="s">
        <v>58</v>
      </c>
      <c r="J48" s="6" t="s">
        <v>155</v>
      </c>
      <c r="K48" s="6" t="s">
        <v>11</v>
      </c>
      <c r="L48" s="323"/>
    </row>
    <row r="49" spans="1:12" ht="16.5" customHeight="1" hidden="1" thickBot="1">
      <c r="A49" s="297"/>
      <c r="B49" s="298"/>
      <c r="C49" s="298"/>
      <c r="D49" s="298"/>
      <c r="E49" s="298"/>
      <c r="F49" s="299"/>
      <c r="G49" s="7">
        <v>703</v>
      </c>
      <c r="H49" s="6" t="s">
        <v>8</v>
      </c>
      <c r="I49" s="6" t="s">
        <v>58</v>
      </c>
      <c r="J49" s="6" t="s">
        <v>155</v>
      </c>
      <c r="K49" s="6" t="s">
        <v>68</v>
      </c>
      <c r="L49" s="323"/>
    </row>
    <row r="50" spans="1:12" ht="16.5" customHeight="1" hidden="1" thickBot="1">
      <c r="A50" s="297"/>
      <c r="B50" s="298"/>
      <c r="C50" s="298"/>
      <c r="D50" s="298"/>
      <c r="E50" s="298"/>
      <c r="F50" s="299"/>
      <c r="G50" s="59"/>
      <c r="H50" s="6" t="s">
        <v>8</v>
      </c>
      <c r="I50" s="6" t="s">
        <v>58</v>
      </c>
      <c r="J50" s="6" t="s">
        <v>155</v>
      </c>
      <c r="K50" s="6"/>
      <c r="L50" s="323"/>
    </row>
    <row r="51" spans="1:12" ht="16.5" customHeight="1" hidden="1" thickBot="1">
      <c r="A51" s="297"/>
      <c r="B51" s="298"/>
      <c r="C51" s="298"/>
      <c r="D51" s="298"/>
      <c r="E51" s="298"/>
      <c r="F51" s="299"/>
      <c r="G51" s="59"/>
      <c r="H51" s="6" t="s">
        <v>8</v>
      </c>
      <c r="I51" s="6" t="s">
        <v>58</v>
      </c>
      <c r="J51" s="6" t="s">
        <v>155</v>
      </c>
      <c r="K51" s="6"/>
      <c r="L51" s="323"/>
    </row>
    <row r="52" spans="1:12" ht="16.5" customHeight="1" hidden="1" thickBot="1">
      <c r="A52" s="297"/>
      <c r="B52" s="298"/>
      <c r="C52" s="298"/>
      <c r="D52" s="298"/>
      <c r="E52" s="298"/>
      <c r="F52" s="299"/>
      <c r="G52" s="7">
        <v>703</v>
      </c>
      <c r="H52" s="6" t="s">
        <v>8</v>
      </c>
      <c r="I52" s="6" t="s">
        <v>13</v>
      </c>
      <c r="J52" s="6" t="s">
        <v>155</v>
      </c>
      <c r="K52" s="6" t="s">
        <v>17</v>
      </c>
      <c r="L52" s="323"/>
    </row>
    <row r="53" spans="1:12" ht="16.5" customHeight="1" hidden="1" thickBot="1">
      <c r="A53" s="297"/>
      <c r="B53" s="298"/>
      <c r="C53" s="298"/>
      <c r="D53" s="298"/>
      <c r="E53" s="298"/>
      <c r="F53" s="299"/>
      <c r="G53" s="7">
        <v>703</v>
      </c>
      <c r="H53" s="6" t="s">
        <v>8</v>
      </c>
      <c r="I53" s="6" t="s">
        <v>13</v>
      </c>
      <c r="J53" s="6" t="s">
        <v>155</v>
      </c>
      <c r="K53" s="6" t="s">
        <v>224</v>
      </c>
      <c r="L53" s="323"/>
    </row>
    <row r="54" spans="1:12" ht="16.5" customHeight="1" hidden="1" thickBot="1">
      <c r="A54" s="297"/>
      <c r="B54" s="298"/>
      <c r="C54" s="298"/>
      <c r="D54" s="298"/>
      <c r="E54" s="298"/>
      <c r="F54" s="299"/>
      <c r="G54" s="7">
        <v>703</v>
      </c>
      <c r="H54" s="6" t="s">
        <v>8</v>
      </c>
      <c r="I54" s="6" t="s">
        <v>13</v>
      </c>
      <c r="J54" s="6" t="s">
        <v>155</v>
      </c>
      <c r="K54" s="6" t="s">
        <v>203</v>
      </c>
      <c r="L54" s="323"/>
    </row>
    <row r="55" spans="1:12" ht="16.5" customHeight="1" hidden="1" thickBot="1">
      <c r="A55" s="297"/>
      <c r="B55" s="298"/>
      <c r="C55" s="298"/>
      <c r="D55" s="298"/>
      <c r="E55" s="298"/>
      <c r="F55" s="299"/>
      <c r="G55" s="7">
        <v>703</v>
      </c>
      <c r="H55" s="6" t="s">
        <v>8</v>
      </c>
      <c r="I55" s="6" t="s">
        <v>13</v>
      </c>
      <c r="J55" s="6" t="s">
        <v>155</v>
      </c>
      <c r="K55" s="6" t="s">
        <v>204</v>
      </c>
      <c r="L55" s="323"/>
    </row>
    <row r="56" spans="1:12" ht="16.5" customHeight="1" hidden="1" thickBot="1">
      <c r="A56" s="297"/>
      <c r="B56" s="298"/>
      <c r="C56" s="298"/>
      <c r="D56" s="298"/>
      <c r="E56" s="298"/>
      <c r="F56" s="299"/>
      <c r="G56" s="7">
        <v>703</v>
      </c>
      <c r="H56" s="6" t="s">
        <v>8</v>
      </c>
      <c r="I56" s="6" t="s">
        <v>13</v>
      </c>
      <c r="J56" s="6" t="s">
        <v>155</v>
      </c>
      <c r="K56" s="6" t="s">
        <v>66</v>
      </c>
      <c r="L56" s="323"/>
    </row>
    <row r="57" spans="1:12" ht="16.5" customHeight="1" hidden="1" thickBot="1">
      <c r="A57" s="297"/>
      <c r="B57" s="298"/>
      <c r="C57" s="298"/>
      <c r="D57" s="298"/>
      <c r="E57" s="298"/>
      <c r="F57" s="299"/>
      <c r="G57" s="7">
        <v>703</v>
      </c>
      <c r="H57" s="6" t="s">
        <v>8</v>
      </c>
      <c r="I57" s="6" t="s">
        <v>13</v>
      </c>
      <c r="J57" s="6" t="s">
        <v>155</v>
      </c>
      <c r="K57" s="6" t="s">
        <v>67</v>
      </c>
      <c r="L57" s="323"/>
    </row>
    <row r="58" spans="1:12" ht="16.5" customHeight="1" hidden="1" thickBot="1">
      <c r="A58" s="297"/>
      <c r="B58" s="298"/>
      <c r="C58" s="298"/>
      <c r="D58" s="298"/>
      <c r="E58" s="298"/>
      <c r="F58" s="299"/>
      <c r="G58" s="7">
        <v>703</v>
      </c>
      <c r="H58" s="6" t="s">
        <v>8</v>
      </c>
      <c r="I58" s="6" t="s">
        <v>13</v>
      </c>
      <c r="J58" s="6" t="s">
        <v>155</v>
      </c>
      <c r="K58" s="6" t="s">
        <v>67</v>
      </c>
      <c r="L58" s="323"/>
    </row>
    <row r="59" spans="1:12" ht="16.5" customHeight="1" hidden="1" thickBot="1">
      <c r="A59" s="297"/>
      <c r="B59" s="298"/>
      <c r="C59" s="298"/>
      <c r="D59" s="298"/>
      <c r="E59" s="298"/>
      <c r="F59" s="299"/>
      <c r="G59" s="7">
        <v>703</v>
      </c>
      <c r="H59" s="6" t="s">
        <v>8</v>
      </c>
      <c r="I59" s="6" t="s">
        <v>13</v>
      </c>
      <c r="J59" s="6" t="s">
        <v>155</v>
      </c>
      <c r="K59" s="6" t="s">
        <v>136</v>
      </c>
      <c r="L59" s="323"/>
    </row>
    <row r="60" spans="1:12" s="18" customFormat="1" ht="16.5" customHeight="1" hidden="1" thickBot="1">
      <c r="A60" s="297"/>
      <c r="B60" s="298"/>
      <c r="C60" s="298"/>
      <c r="D60" s="298"/>
      <c r="E60" s="298"/>
      <c r="F60" s="299"/>
      <c r="G60" s="14">
        <v>703</v>
      </c>
      <c r="H60" s="3" t="s">
        <v>8</v>
      </c>
      <c r="I60" s="3" t="s">
        <v>56</v>
      </c>
      <c r="J60" s="3" t="s">
        <v>161</v>
      </c>
      <c r="K60" s="3" t="s">
        <v>11</v>
      </c>
      <c r="L60" s="323"/>
    </row>
    <row r="61" spans="1:12" ht="16.5" customHeight="1" hidden="1" thickBot="1">
      <c r="A61" s="297"/>
      <c r="B61" s="298"/>
      <c r="C61" s="298"/>
      <c r="D61" s="298"/>
      <c r="E61" s="298"/>
      <c r="F61" s="299"/>
      <c r="G61" s="15">
        <v>703</v>
      </c>
      <c r="H61" s="6" t="s">
        <v>8</v>
      </c>
      <c r="I61" s="6" t="s">
        <v>56</v>
      </c>
      <c r="J61" s="6" t="s">
        <v>173</v>
      </c>
      <c r="K61" s="6" t="s">
        <v>11</v>
      </c>
      <c r="L61" s="323"/>
    </row>
    <row r="62" spans="1:12" ht="16.5" customHeight="1" hidden="1" thickBot="1">
      <c r="A62" s="297"/>
      <c r="B62" s="298"/>
      <c r="C62" s="298"/>
      <c r="D62" s="298"/>
      <c r="E62" s="298"/>
      <c r="F62" s="299"/>
      <c r="G62" s="15">
        <v>703</v>
      </c>
      <c r="H62" s="6" t="s">
        <v>8</v>
      </c>
      <c r="I62" s="6" t="s">
        <v>56</v>
      </c>
      <c r="J62" s="6" t="s">
        <v>173</v>
      </c>
      <c r="K62" s="6" t="s">
        <v>177</v>
      </c>
      <c r="L62" s="323"/>
    </row>
    <row r="63" spans="1:12" s="18" customFormat="1" ht="56.25" customHeight="1" hidden="1" thickBot="1">
      <c r="A63" s="297"/>
      <c r="B63" s="298"/>
      <c r="C63" s="298"/>
      <c r="D63" s="298"/>
      <c r="E63" s="298"/>
      <c r="F63" s="299"/>
      <c r="G63" s="4">
        <v>703</v>
      </c>
      <c r="H63" s="3" t="s">
        <v>8</v>
      </c>
      <c r="I63" s="3" t="s">
        <v>227</v>
      </c>
      <c r="J63" s="3" t="s">
        <v>161</v>
      </c>
      <c r="K63" s="3" t="s">
        <v>11</v>
      </c>
      <c r="L63" s="323"/>
    </row>
    <row r="64" spans="1:12" s="18" customFormat="1" ht="37.5" customHeight="1" hidden="1" thickBot="1">
      <c r="A64" s="297"/>
      <c r="B64" s="298"/>
      <c r="C64" s="298"/>
      <c r="D64" s="298"/>
      <c r="E64" s="298"/>
      <c r="F64" s="299"/>
      <c r="G64" s="4">
        <v>703</v>
      </c>
      <c r="H64" s="3" t="s">
        <v>8</v>
      </c>
      <c r="I64" s="3" t="s">
        <v>227</v>
      </c>
      <c r="J64" s="3" t="s">
        <v>229</v>
      </c>
      <c r="K64" s="3" t="s">
        <v>11</v>
      </c>
      <c r="L64" s="323"/>
    </row>
    <row r="65" spans="1:12" ht="16.5" customHeight="1" hidden="1" thickBot="1">
      <c r="A65" s="297"/>
      <c r="B65" s="298"/>
      <c r="C65" s="298"/>
      <c r="D65" s="298"/>
      <c r="E65" s="298"/>
      <c r="F65" s="299"/>
      <c r="G65" s="7">
        <v>703</v>
      </c>
      <c r="H65" s="6" t="s">
        <v>8</v>
      </c>
      <c r="I65" s="6" t="s">
        <v>227</v>
      </c>
      <c r="J65" s="6" t="s">
        <v>229</v>
      </c>
      <c r="K65" s="6" t="s">
        <v>17</v>
      </c>
      <c r="L65" s="323"/>
    </row>
    <row r="66" spans="1:12" ht="16.5" customHeight="1" hidden="1" thickBot="1">
      <c r="A66" s="297"/>
      <c r="B66" s="298"/>
      <c r="C66" s="298"/>
      <c r="D66" s="298"/>
      <c r="E66" s="298"/>
      <c r="F66" s="299"/>
      <c r="G66" s="7">
        <v>703</v>
      </c>
      <c r="H66" s="6" t="s">
        <v>8</v>
      </c>
      <c r="I66" s="6" t="s">
        <v>227</v>
      </c>
      <c r="J66" s="6" t="s">
        <v>229</v>
      </c>
      <c r="K66" s="6" t="s">
        <v>224</v>
      </c>
      <c r="L66" s="323"/>
    </row>
    <row r="67" spans="1:12" s="18" customFormat="1" ht="56.25" customHeight="1" hidden="1" thickBot="1">
      <c r="A67" s="297"/>
      <c r="B67" s="298"/>
      <c r="C67" s="298"/>
      <c r="D67" s="298"/>
      <c r="E67" s="298"/>
      <c r="F67" s="299"/>
      <c r="G67" s="4">
        <v>703</v>
      </c>
      <c r="H67" s="3" t="s">
        <v>8</v>
      </c>
      <c r="I67" s="3" t="s">
        <v>227</v>
      </c>
      <c r="J67" s="3" t="s">
        <v>161</v>
      </c>
      <c r="K67" s="3" t="s">
        <v>11</v>
      </c>
      <c r="L67" s="323"/>
    </row>
    <row r="68" spans="1:12" ht="51" customHeight="1" hidden="1" thickBot="1">
      <c r="A68" s="297"/>
      <c r="B68" s="298"/>
      <c r="C68" s="298"/>
      <c r="D68" s="298"/>
      <c r="E68" s="298"/>
      <c r="F68" s="299"/>
      <c r="G68" s="7">
        <v>703</v>
      </c>
      <c r="H68" s="6" t="s">
        <v>8</v>
      </c>
      <c r="I68" s="6" t="s">
        <v>227</v>
      </c>
      <c r="J68" s="6" t="s">
        <v>228</v>
      </c>
      <c r="K68" s="6" t="s">
        <v>11</v>
      </c>
      <c r="L68" s="323"/>
    </row>
    <row r="69" spans="1:12" ht="16.5" customHeight="1" hidden="1" thickBot="1">
      <c r="A69" s="297"/>
      <c r="B69" s="298"/>
      <c r="C69" s="298"/>
      <c r="D69" s="298"/>
      <c r="E69" s="298"/>
      <c r="F69" s="299"/>
      <c r="G69" s="7">
        <v>703</v>
      </c>
      <c r="H69" s="6" t="s">
        <v>8</v>
      </c>
      <c r="I69" s="6" t="s">
        <v>227</v>
      </c>
      <c r="J69" s="6" t="s">
        <v>228</v>
      </c>
      <c r="K69" s="6" t="s">
        <v>17</v>
      </c>
      <c r="L69" s="323"/>
    </row>
    <row r="70" spans="1:12" ht="16.5" customHeight="1" hidden="1" thickBot="1">
      <c r="A70" s="297"/>
      <c r="B70" s="298"/>
      <c r="C70" s="298"/>
      <c r="D70" s="298"/>
      <c r="E70" s="298"/>
      <c r="F70" s="299"/>
      <c r="G70" s="7">
        <v>703</v>
      </c>
      <c r="H70" s="6" t="s">
        <v>8</v>
      </c>
      <c r="I70" s="6" t="s">
        <v>227</v>
      </c>
      <c r="J70" s="6" t="s">
        <v>228</v>
      </c>
      <c r="K70" s="6" t="s">
        <v>224</v>
      </c>
      <c r="L70" s="323"/>
    </row>
    <row r="71" spans="1:12" ht="16.5" customHeight="1" hidden="1" thickBot="1">
      <c r="A71" s="297"/>
      <c r="B71" s="298"/>
      <c r="C71" s="298"/>
      <c r="D71" s="298"/>
      <c r="E71" s="298"/>
      <c r="F71" s="299"/>
      <c r="G71" s="15"/>
      <c r="H71" s="6"/>
      <c r="I71" s="6"/>
      <c r="J71" s="6"/>
      <c r="K71" s="6"/>
      <c r="L71" s="323"/>
    </row>
    <row r="72" spans="1:12" ht="16.5" customHeight="1" hidden="1" thickBot="1">
      <c r="A72" s="297"/>
      <c r="B72" s="298"/>
      <c r="C72" s="298"/>
      <c r="D72" s="298"/>
      <c r="E72" s="298"/>
      <c r="F72" s="299"/>
      <c r="G72" s="15"/>
      <c r="H72" s="6"/>
      <c r="I72" s="6"/>
      <c r="J72" s="6"/>
      <c r="K72" s="6"/>
      <c r="L72" s="323"/>
    </row>
    <row r="73" spans="1:12" ht="16.5" customHeight="1" hidden="1" thickBot="1">
      <c r="A73" s="297"/>
      <c r="B73" s="298"/>
      <c r="C73" s="298"/>
      <c r="D73" s="298"/>
      <c r="E73" s="298"/>
      <c r="F73" s="299"/>
      <c r="G73" s="14">
        <v>703</v>
      </c>
      <c r="H73" s="3" t="s">
        <v>8</v>
      </c>
      <c r="I73" s="3" t="s">
        <v>56</v>
      </c>
      <c r="J73" s="3" t="s">
        <v>161</v>
      </c>
      <c r="K73" s="3" t="s">
        <v>11</v>
      </c>
      <c r="L73" s="323"/>
    </row>
    <row r="74" spans="1:12" ht="37.5" customHeight="1" hidden="1" thickBot="1">
      <c r="A74" s="297"/>
      <c r="B74" s="298"/>
      <c r="C74" s="298"/>
      <c r="D74" s="298"/>
      <c r="E74" s="298"/>
      <c r="F74" s="299"/>
      <c r="G74" s="14">
        <v>703</v>
      </c>
      <c r="H74" s="3" t="s">
        <v>8</v>
      </c>
      <c r="I74" s="3" t="s">
        <v>56</v>
      </c>
      <c r="J74" s="3" t="s">
        <v>242</v>
      </c>
      <c r="K74" s="3" t="s">
        <v>11</v>
      </c>
      <c r="L74" s="323"/>
    </row>
    <row r="75" spans="1:12" ht="16.5" customHeight="1" hidden="1" thickBot="1">
      <c r="A75" s="297"/>
      <c r="B75" s="298"/>
      <c r="C75" s="298"/>
      <c r="D75" s="298"/>
      <c r="E75" s="298"/>
      <c r="F75" s="299"/>
      <c r="G75" s="15">
        <v>703</v>
      </c>
      <c r="H75" s="6" t="s">
        <v>8</v>
      </c>
      <c r="I75" s="6" t="s">
        <v>56</v>
      </c>
      <c r="J75" s="6" t="s">
        <v>242</v>
      </c>
      <c r="K75" s="6" t="s">
        <v>203</v>
      </c>
      <c r="L75" s="323"/>
    </row>
    <row r="76" spans="1:12" ht="16.5" customHeight="1" hidden="1" thickBot="1">
      <c r="A76" s="297"/>
      <c r="B76" s="298"/>
      <c r="C76" s="298"/>
      <c r="D76" s="298"/>
      <c r="E76" s="298"/>
      <c r="F76" s="299"/>
      <c r="G76" s="15">
        <v>703</v>
      </c>
      <c r="H76" s="6" t="s">
        <v>8</v>
      </c>
      <c r="I76" s="6" t="s">
        <v>56</v>
      </c>
      <c r="J76" s="6" t="s">
        <v>242</v>
      </c>
      <c r="K76" s="6" t="s">
        <v>243</v>
      </c>
      <c r="L76" s="323"/>
    </row>
    <row r="77" spans="1:12" ht="21" customHeight="1" hidden="1" thickBot="1">
      <c r="A77" s="297"/>
      <c r="B77" s="298"/>
      <c r="C77" s="298"/>
      <c r="D77" s="298"/>
      <c r="E77" s="298"/>
      <c r="F77" s="299"/>
      <c r="G77" s="64">
        <v>703</v>
      </c>
      <c r="H77" s="3" t="s">
        <v>8</v>
      </c>
      <c r="I77" s="3" t="s">
        <v>120</v>
      </c>
      <c r="J77" s="3" t="s">
        <v>161</v>
      </c>
      <c r="K77" s="3" t="s">
        <v>11</v>
      </c>
      <c r="L77" s="323"/>
    </row>
    <row r="78" spans="1:12" ht="16.5" customHeight="1" hidden="1" thickBot="1">
      <c r="A78" s="297"/>
      <c r="B78" s="298"/>
      <c r="C78" s="298"/>
      <c r="D78" s="298"/>
      <c r="E78" s="298"/>
      <c r="F78" s="299"/>
      <c r="G78" s="65">
        <v>703</v>
      </c>
      <c r="H78" s="6" t="s">
        <v>8</v>
      </c>
      <c r="I78" s="6" t="s">
        <v>120</v>
      </c>
      <c r="J78" s="23" t="s">
        <v>156</v>
      </c>
      <c r="K78" s="6" t="s">
        <v>11</v>
      </c>
      <c r="L78" s="323"/>
    </row>
    <row r="79" spans="1:12" ht="16.5" customHeight="1" hidden="1" thickBot="1">
      <c r="A79" s="297"/>
      <c r="B79" s="298"/>
      <c r="C79" s="298"/>
      <c r="D79" s="298"/>
      <c r="E79" s="298"/>
      <c r="F79" s="299"/>
      <c r="G79" s="65">
        <v>703</v>
      </c>
      <c r="H79" s="6" t="s">
        <v>8</v>
      </c>
      <c r="I79" s="6" t="s">
        <v>120</v>
      </c>
      <c r="J79" s="23" t="s">
        <v>156</v>
      </c>
      <c r="K79" s="6" t="s">
        <v>65</v>
      </c>
      <c r="L79" s="323"/>
    </row>
    <row r="80" spans="1:12" ht="16.5" customHeight="1" hidden="1" thickBot="1">
      <c r="A80" s="297"/>
      <c r="B80" s="298"/>
      <c r="C80" s="298"/>
      <c r="D80" s="298"/>
      <c r="E80" s="298"/>
      <c r="F80" s="299"/>
      <c r="G80" s="65">
        <v>703</v>
      </c>
      <c r="H80" s="6" t="s">
        <v>8</v>
      </c>
      <c r="I80" s="6" t="s">
        <v>120</v>
      </c>
      <c r="J80" s="23" t="s">
        <v>122</v>
      </c>
      <c r="K80" s="6" t="s">
        <v>11</v>
      </c>
      <c r="L80" s="323"/>
    </row>
    <row r="81" spans="1:12" ht="16.5" customHeight="1" hidden="1" thickBot="1">
      <c r="A81" s="297"/>
      <c r="B81" s="298"/>
      <c r="C81" s="298"/>
      <c r="D81" s="298"/>
      <c r="E81" s="298"/>
      <c r="F81" s="299"/>
      <c r="G81" s="65">
        <v>703</v>
      </c>
      <c r="H81" s="6" t="s">
        <v>8</v>
      </c>
      <c r="I81" s="6" t="s">
        <v>120</v>
      </c>
      <c r="J81" s="23" t="s">
        <v>127</v>
      </c>
      <c r="K81" s="6" t="s">
        <v>67</v>
      </c>
      <c r="L81" s="323"/>
    </row>
    <row r="82" spans="1:12" ht="16.5" customHeight="1" hidden="1" thickBot="1">
      <c r="A82" s="297"/>
      <c r="B82" s="298"/>
      <c r="C82" s="298"/>
      <c r="D82" s="298"/>
      <c r="E82" s="298"/>
      <c r="F82" s="299"/>
      <c r="G82" s="65">
        <v>703</v>
      </c>
      <c r="H82" s="6" t="s">
        <v>8</v>
      </c>
      <c r="I82" s="6" t="s">
        <v>120</v>
      </c>
      <c r="J82" s="23" t="s">
        <v>122</v>
      </c>
      <c r="K82" s="6" t="s">
        <v>65</v>
      </c>
      <c r="L82" s="323"/>
    </row>
    <row r="83" spans="1:12" ht="35.25" customHeight="1" hidden="1" thickBot="1">
      <c r="A83" s="297"/>
      <c r="B83" s="298"/>
      <c r="C83" s="298"/>
      <c r="D83" s="298"/>
      <c r="E83" s="298"/>
      <c r="F83" s="299"/>
      <c r="G83" s="65">
        <v>703</v>
      </c>
      <c r="H83" s="6" t="s">
        <v>8</v>
      </c>
      <c r="I83" s="6" t="s">
        <v>120</v>
      </c>
      <c r="J83" s="23" t="s">
        <v>221</v>
      </c>
      <c r="K83" s="6" t="s">
        <v>11</v>
      </c>
      <c r="L83" s="323"/>
    </row>
    <row r="84" spans="1:12" ht="32.25" customHeight="1" hidden="1" thickBot="1">
      <c r="A84" s="297"/>
      <c r="B84" s="298"/>
      <c r="C84" s="298"/>
      <c r="D84" s="298"/>
      <c r="E84" s="298"/>
      <c r="F84" s="299"/>
      <c r="G84" s="65">
        <v>703</v>
      </c>
      <c r="H84" s="6" t="s">
        <v>8</v>
      </c>
      <c r="I84" s="6" t="s">
        <v>120</v>
      </c>
      <c r="J84" s="23" t="s">
        <v>221</v>
      </c>
      <c r="K84" s="6" t="s">
        <v>201</v>
      </c>
      <c r="L84" s="323"/>
    </row>
    <row r="85" spans="1:12" ht="35.25" customHeight="1" hidden="1" thickBot="1">
      <c r="A85" s="297"/>
      <c r="B85" s="298"/>
      <c r="C85" s="298"/>
      <c r="D85" s="298"/>
      <c r="E85" s="298"/>
      <c r="F85" s="299"/>
      <c r="G85" s="65">
        <v>703</v>
      </c>
      <c r="H85" s="6" t="s">
        <v>8</v>
      </c>
      <c r="I85" s="6" t="s">
        <v>120</v>
      </c>
      <c r="J85" s="23" t="s">
        <v>221</v>
      </c>
      <c r="K85" s="6" t="s">
        <v>200</v>
      </c>
      <c r="L85" s="323"/>
    </row>
    <row r="86" spans="1:12" ht="35.25" customHeight="1" hidden="1" thickBot="1">
      <c r="A86" s="297"/>
      <c r="B86" s="298"/>
      <c r="C86" s="298"/>
      <c r="D86" s="298"/>
      <c r="E86" s="298"/>
      <c r="F86" s="299"/>
      <c r="G86" s="65"/>
      <c r="H86" s="6"/>
      <c r="I86" s="6"/>
      <c r="J86" s="23"/>
      <c r="K86" s="6"/>
      <c r="L86" s="323"/>
    </row>
    <row r="87" spans="1:12" ht="19.5" customHeight="1" hidden="1" thickBot="1">
      <c r="A87" s="297"/>
      <c r="B87" s="298"/>
      <c r="C87" s="298"/>
      <c r="D87" s="298"/>
      <c r="E87" s="298"/>
      <c r="F87" s="299"/>
      <c r="G87" s="64">
        <v>703</v>
      </c>
      <c r="H87" s="3" t="s">
        <v>8</v>
      </c>
      <c r="I87" s="3" t="s">
        <v>120</v>
      </c>
      <c r="J87" s="132" t="s">
        <v>156</v>
      </c>
      <c r="K87" s="3" t="s">
        <v>11</v>
      </c>
      <c r="L87" s="323"/>
    </row>
    <row r="88" spans="1:12" ht="35.25" customHeight="1" hidden="1" thickBot="1">
      <c r="A88" s="297"/>
      <c r="B88" s="298"/>
      <c r="C88" s="298"/>
      <c r="D88" s="298"/>
      <c r="E88" s="298"/>
      <c r="F88" s="299"/>
      <c r="G88" s="65">
        <v>703</v>
      </c>
      <c r="H88" s="6" t="s">
        <v>8</v>
      </c>
      <c r="I88" s="6" t="s">
        <v>120</v>
      </c>
      <c r="J88" s="23" t="s">
        <v>156</v>
      </c>
      <c r="K88" s="6" t="s">
        <v>201</v>
      </c>
      <c r="L88" s="323"/>
    </row>
    <row r="89" spans="1:12" ht="35.25" customHeight="1" hidden="1" thickBot="1">
      <c r="A89" s="297"/>
      <c r="B89" s="298"/>
      <c r="C89" s="298"/>
      <c r="D89" s="298"/>
      <c r="E89" s="298"/>
      <c r="F89" s="299"/>
      <c r="G89" s="65">
        <v>703</v>
      </c>
      <c r="H89" s="6" t="s">
        <v>8</v>
      </c>
      <c r="I89" s="6" t="s">
        <v>120</v>
      </c>
      <c r="J89" s="23" t="s">
        <v>156</v>
      </c>
      <c r="K89" s="6" t="s">
        <v>200</v>
      </c>
      <c r="L89" s="323"/>
    </row>
    <row r="90" spans="1:12" ht="35.25" customHeight="1" hidden="1" thickBot="1">
      <c r="A90" s="297"/>
      <c r="B90" s="298"/>
      <c r="C90" s="298"/>
      <c r="D90" s="298"/>
      <c r="E90" s="298"/>
      <c r="F90" s="299"/>
      <c r="G90" s="65"/>
      <c r="H90" s="6"/>
      <c r="I90" s="6"/>
      <c r="J90" s="23"/>
      <c r="K90" s="6"/>
      <c r="L90" s="323"/>
    </row>
    <row r="91" spans="1:12" s="18" customFormat="1" ht="34.5" customHeight="1" hidden="1" thickBot="1">
      <c r="A91" s="297"/>
      <c r="B91" s="298"/>
      <c r="C91" s="298"/>
      <c r="D91" s="298"/>
      <c r="E91" s="298"/>
      <c r="F91" s="299"/>
      <c r="G91" s="64">
        <v>703</v>
      </c>
      <c r="H91" s="3" t="s">
        <v>8</v>
      </c>
      <c r="I91" s="3" t="s">
        <v>120</v>
      </c>
      <c r="J91" s="132">
        <v>7710092794</v>
      </c>
      <c r="K91" s="3" t="s">
        <v>11</v>
      </c>
      <c r="L91" s="323"/>
    </row>
    <row r="92" spans="1:12" ht="35.25" customHeight="1" hidden="1" thickBot="1">
      <c r="A92" s="297"/>
      <c r="B92" s="298"/>
      <c r="C92" s="298"/>
      <c r="D92" s="298"/>
      <c r="E92" s="298"/>
      <c r="F92" s="299"/>
      <c r="G92" s="65">
        <v>703</v>
      </c>
      <c r="H92" s="6" t="s">
        <v>8</v>
      </c>
      <c r="I92" s="6" t="s">
        <v>120</v>
      </c>
      <c r="J92" s="23">
        <v>7710092794</v>
      </c>
      <c r="K92" s="6" t="s">
        <v>201</v>
      </c>
      <c r="L92" s="323"/>
    </row>
    <row r="93" spans="1:12" ht="32.25" customHeight="1" hidden="1" thickBot="1">
      <c r="A93" s="297"/>
      <c r="B93" s="298"/>
      <c r="C93" s="298"/>
      <c r="D93" s="298"/>
      <c r="E93" s="298"/>
      <c r="F93" s="299"/>
      <c r="G93" s="65">
        <v>703</v>
      </c>
      <c r="H93" s="6" t="s">
        <v>8</v>
      </c>
      <c r="I93" s="6" t="s">
        <v>120</v>
      </c>
      <c r="J93" s="23">
        <v>7710092794</v>
      </c>
      <c r="K93" s="6" t="s">
        <v>200</v>
      </c>
      <c r="L93" s="323"/>
    </row>
    <row r="94" spans="1:12" ht="22.5" customHeight="1" hidden="1" thickBot="1">
      <c r="A94" s="297"/>
      <c r="B94" s="298"/>
      <c r="C94" s="298"/>
      <c r="D94" s="298"/>
      <c r="E94" s="298"/>
      <c r="F94" s="299"/>
      <c r="G94" s="65">
        <v>703</v>
      </c>
      <c r="H94" s="6" t="s">
        <v>8</v>
      </c>
      <c r="I94" s="6" t="s">
        <v>120</v>
      </c>
      <c r="J94" s="23">
        <v>7710092794</v>
      </c>
      <c r="K94" s="6" t="s">
        <v>203</v>
      </c>
      <c r="L94" s="323"/>
    </row>
    <row r="95" spans="1:12" ht="21.75" customHeight="1" hidden="1" thickBot="1">
      <c r="A95" s="297"/>
      <c r="B95" s="298"/>
      <c r="C95" s="298"/>
      <c r="D95" s="298"/>
      <c r="E95" s="298"/>
      <c r="F95" s="299"/>
      <c r="G95" s="65">
        <v>703</v>
      </c>
      <c r="H95" s="6" t="s">
        <v>8</v>
      </c>
      <c r="I95" s="6" t="s">
        <v>120</v>
      </c>
      <c r="J95" s="23">
        <v>7710092794</v>
      </c>
      <c r="K95" s="6" t="s">
        <v>204</v>
      </c>
      <c r="L95" s="323"/>
    </row>
    <row r="96" spans="1:12" ht="16.5" customHeight="1" hidden="1" thickBot="1">
      <c r="A96" s="297"/>
      <c r="B96" s="298"/>
      <c r="C96" s="298"/>
      <c r="D96" s="298"/>
      <c r="E96" s="298"/>
      <c r="F96" s="299"/>
      <c r="G96" s="65">
        <v>703</v>
      </c>
      <c r="H96" s="6" t="s">
        <v>8</v>
      </c>
      <c r="I96" s="6" t="s">
        <v>120</v>
      </c>
      <c r="J96" s="23">
        <v>7710092794</v>
      </c>
      <c r="K96" s="6" t="s">
        <v>136</v>
      </c>
      <c r="L96" s="323"/>
    </row>
    <row r="97" spans="1:12" ht="16.5" customHeight="1" hidden="1" thickBot="1">
      <c r="A97" s="297"/>
      <c r="B97" s="298"/>
      <c r="C97" s="298"/>
      <c r="D97" s="298"/>
      <c r="E97" s="298"/>
      <c r="F97" s="299"/>
      <c r="G97" s="7">
        <v>703</v>
      </c>
      <c r="H97" s="3" t="s">
        <v>19</v>
      </c>
      <c r="I97" s="3" t="s">
        <v>9</v>
      </c>
      <c r="J97" s="21" t="s">
        <v>10</v>
      </c>
      <c r="K97" s="3" t="s">
        <v>11</v>
      </c>
      <c r="L97" s="323"/>
    </row>
    <row r="98" spans="1:12" s="18" customFormat="1" ht="19.5" customHeight="1" hidden="1" thickBot="1">
      <c r="A98" s="297"/>
      <c r="B98" s="298"/>
      <c r="C98" s="298"/>
      <c r="D98" s="298"/>
      <c r="E98" s="298"/>
      <c r="F98" s="299"/>
      <c r="G98" s="64">
        <v>703</v>
      </c>
      <c r="H98" s="3" t="s">
        <v>8</v>
      </c>
      <c r="I98" s="3" t="s">
        <v>120</v>
      </c>
      <c r="J98" s="21">
        <v>9990054690</v>
      </c>
      <c r="K98" s="3" t="s">
        <v>11</v>
      </c>
      <c r="L98" s="323"/>
    </row>
    <row r="99" spans="1:12" ht="33.75" customHeight="1" hidden="1" thickBot="1">
      <c r="A99" s="297"/>
      <c r="B99" s="298"/>
      <c r="C99" s="298"/>
      <c r="D99" s="298"/>
      <c r="E99" s="298"/>
      <c r="F99" s="299"/>
      <c r="G99" s="65">
        <v>703</v>
      </c>
      <c r="H99" s="6" t="s">
        <v>8</v>
      </c>
      <c r="I99" s="6" t="s">
        <v>120</v>
      </c>
      <c r="J99" s="22">
        <v>9990054690</v>
      </c>
      <c r="K99" s="6" t="s">
        <v>201</v>
      </c>
      <c r="L99" s="323"/>
    </row>
    <row r="100" spans="1:12" ht="31.5" customHeight="1" hidden="1" thickBot="1">
      <c r="A100" s="297"/>
      <c r="B100" s="298"/>
      <c r="C100" s="298"/>
      <c r="D100" s="298"/>
      <c r="E100" s="298"/>
      <c r="F100" s="299"/>
      <c r="G100" s="65">
        <v>703</v>
      </c>
      <c r="H100" s="6" t="s">
        <v>8</v>
      </c>
      <c r="I100" s="6" t="s">
        <v>120</v>
      </c>
      <c r="J100" s="22">
        <v>9990054690</v>
      </c>
      <c r="K100" s="6" t="s">
        <v>200</v>
      </c>
      <c r="L100" s="323"/>
    </row>
    <row r="101" spans="1:12" ht="19.5" customHeight="1" hidden="1" thickBot="1">
      <c r="A101" s="297"/>
      <c r="B101" s="298"/>
      <c r="C101" s="298"/>
      <c r="D101" s="298"/>
      <c r="E101" s="298"/>
      <c r="F101" s="299"/>
      <c r="G101" s="7">
        <v>703</v>
      </c>
      <c r="H101" s="3" t="s">
        <v>19</v>
      </c>
      <c r="I101" s="3" t="s">
        <v>9</v>
      </c>
      <c r="J101" s="3" t="s">
        <v>161</v>
      </c>
      <c r="K101" s="3" t="s">
        <v>11</v>
      </c>
      <c r="L101" s="323"/>
    </row>
    <row r="102" spans="1:12" ht="19.5" customHeight="1" hidden="1" thickBot="1">
      <c r="A102" s="297"/>
      <c r="B102" s="298"/>
      <c r="C102" s="298"/>
      <c r="D102" s="298"/>
      <c r="E102" s="298"/>
      <c r="F102" s="299"/>
      <c r="G102" s="4">
        <v>703</v>
      </c>
      <c r="H102" s="3" t="s">
        <v>19</v>
      </c>
      <c r="I102" s="3" t="s">
        <v>21</v>
      </c>
      <c r="J102" s="3" t="s">
        <v>161</v>
      </c>
      <c r="K102" s="3" t="s">
        <v>11</v>
      </c>
      <c r="L102" s="323"/>
    </row>
    <row r="103" spans="1:12" ht="34.5" customHeight="1" hidden="1" thickBot="1">
      <c r="A103" s="297"/>
      <c r="B103" s="298"/>
      <c r="C103" s="298"/>
      <c r="D103" s="298"/>
      <c r="E103" s="298"/>
      <c r="F103" s="299"/>
      <c r="G103" s="7">
        <v>703</v>
      </c>
      <c r="H103" s="6" t="s">
        <v>19</v>
      </c>
      <c r="I103" s="6" t="s">
        <v>21</v>
      </c>
      <c r="J103" s="22">
        <v>9990051180</v>
      </c>
      <c r="K103" s="6" t="s">
        <v>11</v>
      </c>
      <c r="L103" s="323"/>
    </row>
    <row r="104" spans="1:12" ht="63" customHeight="1" hidden="1" thickBot="1">
      <c r="A104" s="297"/>
      <c r="B104" s="298"/>
      <c r="C104" s="298"/>
      <c r="D104" s="298"/>
      <c r="E104" s="298"/>
      <c r="F104" s="299"/>
      <c r="G104" s="7">
        <v>703</v>
      </c>
      <c r="H104" s="6" t="s">
        <v>19</v>
      </c>
      <c r="I104" s="6" t="s">
        <v>21</v>
      </c>
      <c r="J104" s="22">
        <v>9990051180</v>
      </c>
      <c r="K104" s="6" t="s">
        <v>207</v>
      </c>
      <c r="L104" s="323"/>
    </row>
    <row r="105" spans="1:12" ht="34.5" customHeight="1" hidden="1" thickBot="1">
      <c r="A105" s="297"/>
      <c r="B105" s="298"/>
      <c r="C105" s="298"/>
      <c r="D105" s="298"/>
      <c r="E105" s="298"/>
      <c r="F105" s="299"/>
      <c r="G105" s="7">
        <v>703</v>
      </c>
      <c r="H105" s="6" t="s">
        <v>19</v>
      </c>
      <c r="I105" s="6" t="s">
        <v>21</v>
      </c>
      <c r="J105" s="22">
        <v>9990051180</v>
      </c>
      <c r="K105" s="6" t="s">
        <v>197</v>
      </c>
      <c r="L105" s="323"/>
    </row>
    <row r="106" spans="1:12" ht="16.5" customHeight="1" hidden="1" thickBot="1">
      <c r="A106" s="297"/>
      <c r="B106" s="298"/>
      <c r="C106" s="298"/>
      <c r="D106" s="298"/>
      <c r="E106" s="298"/>
      <c r="F106" s="299"/>
      <c r="G106" s="7">
        <v>703</v>
      </c>
      <c r="H106" s="6" t="s">
        <v>19</v>
      </c>
      <c r="I106" s="6" t="s">
        <v>21</v>
      </c>
      <c r="J106" s="22">
        <v>9990051180</v>
      </c>
      <c r="K106" s="6" t="s">
        <v>63</v>
      </c>
      <c r="L106" s="323"/>
    </row>
    <row r="107" spans="1:12" ht="16.5" customHeight="1" hidden="1" thickBot="1">
      <c r="A107" s="297"/>
      <c r="B107" s="298"/>
      <c r="C107" s="298"/>
      <c r="D107" s="298"/>
      <c r="E107" s="298"/>
      <c r="F107" s="299"/>
      <c r="G107" s="7">
        <v>703</v>
      </c>
      <c r="H107" s="6" t="s">
        <v>19</v>
      </c>
      <c r="I107" s="6" t="s">
        <v>21</v>
      </c>
      <c r="J107" s="22">
        <v>9990051180</v>
      </c>
      <c r="K107" s="6"/>
      <c r="L107" s="323"/>
    </row>
    <row r="108" spans="1:12" ht="16.5" customHeight="1" hidden="1" thickBot="1">
      <c r="A108" s="297"/>
      <c r="B108" s="298"/>
      <c r="C108" s="298"/>
      <c r="D108" s="298"/>
      <c r="E108" s="298"/>
      <c r="F108" s="299"/>
      <c r="G108" s="7">
        <v>703</v>
      </c>
      <c r="H108" s="6" t="s">
        <v>19</v>
      </c>
      <c r="I108" s="6" t="s">
        <v>21</v>
      </c>
      <c r="J108" s="22">
        <v>9990051180</v>
      </c>
      <c r="K108" s="6" t="s">
        <v>154</v>
      </c>
      <c r="L108" s="323"/>
    </row>
    <row r="109" spans="1:12" ht="31.5" customHeight="1" hidden="1" thickBot="1">
      <c r="A109" s="297"/>
      <c r="B109" s="298"/>
      <c r="C109" s="298"/>
      <c r="D109" s="298"/>
      <c r="E109" s="298"/>
      <c r="F109" s="299"/>
      <c r="G109" s="7">
        <v>703</v>
      </c>
      <c r="H109" s="6" t="s">
        <v>19</v>
      </c>
      <c r="I109" s="6" t="s">
        <v>21</v>
      </c>
      <c r="J109" s="22">
        <v>9990051180</v>
      </c>
      <c r="K109" s="6" t="s">
        <v>201</v>
      </c>
      <c r="L109" s="323"/>
    </row>
    <row r="110" spans="1:12" ht="31.5" customHeight="1" hidden="1" thickBot="1">
      <c r="A110" s="297"/>
      <c r="B110" s="298"/>
      <c r="C110" s="298"/>
      <c r="D110" s="298"/>
      <c r="E110" s="298"/>
      <c r="F110" s="299"/>
      <c r="G110" s="7">
        <v>703</v>
      </c>
      <c r="H110" s="6" t="s">
        <v>19</v>
      </c>
      <c r="I110" s="6" t="s">
        <v>21</v>
      </c>
      <c r="J110" s="22">
        <v>9990051180</v>
      </c>
      <c r="K110" s="6" t="s">
        <v>200</v>
      </c>
      <c r="L110" s="323"/>
    </row>
    <row r="111" spans="1:12" ht="16.5" customHeight="1" hidden="1" thickBot="1">
      <c r="A111" s="297"/>
      <c r="B111" s="298"/>
      <c r="C111" s="298"/>
      <c r="D111" s="298"/>
      <c r="E111" s="298"/>
      <c r="F111" s="299"/>
      <c r="G111" s="7">
        <v>703</v>
      </c>
      <c r="H111" s="6" t="s">
        <v>19</v>
      </c>
      <c r="I111" s="6" t="s">
        <v>21</v>
      </c>
      <c r="J111" s="22">
        <v>9990051180</v>
      </c>
      <c r="K111" s="6" t="s">
        <v>65</v>
      </c>
      <c r="L111" s="323"/>
    </row>
    <row r="112" spans="1:12" s="18" customFormat="1" ht="19.5" customHeight="1" hidden="1" thickBot="1">
      <c r="A112" s="297"/>
      <c r="B112" s="298"/>
      <c r="C112" s="298"/>
      <c r="D112" s="298"/>
      <c r="E112" s="298"/>
      <c r="F112" s="299"/>
      <c r="G112" s="4">
        <v>703</v>
      </c>
      <c r="H112" s="3" t="s">
        <v>13</v>
      </c>
      <c r="I112" s="3" t="s">
        <v>9</v>
      </c>
      <c r="J112" s="3" t="s">
        <v>161</v>
      </c>
      <c r="K112" s="3" t="s">
        <v>11</v>
      </c>
      <c r="L112" s="323"/>
    </row>
    <row r="113" spans="1:12" s="17" customFormat="1" ht="19.5" customHeight="1" hidden="1" thickBot="1">
      <c r="A113" s="297"/>
      <c r="B113" s="298"/>
      <c r="C113" s="298"/>
      <c r="D113" s="298"/>
      <c r="E113" s="298"/>
      <c r="F113" s="299"/>
      <c r="G113" s="7">
        <v>703</v>
      </c>
      <c r="H113" s="6" t="s">
        <v>13</v>
      </c>
      <c r="I113" s="6" t="s">
        <v>61</v>
      </c>
      <c r="J113" s="6" t="s">
        <v>161</v>
      </c>
      <c r="K113" s="6" t="s">
        <v>85</v>
      </c>
      <c r="L113" s="323"/>
    </row>
    <row r="114" spans="1:12" s="17" customFormat="1" ht="33" customHeight="1" hidden="1" thickBot="1">
      <c r="A114" s="297"/>
      <c r="B114" s="298"/>
      <c r="C114" s="298"/>
      <c r="D114" s="298"/>
      <c r="E114" s="298"/>
      <c r="F114" s="299"/>
      <c r="G114" s="7">
        <v>703</v>
      </c>
      <c r="H114" s="6" t="s">
        <v>13</v>
      </c>
      <c r="I114" s="6" t="s">
        <v>61</v>
      </c>
      <c r="J114" s="6" t="s">
        <v>162</v>
      </c>
      <c r="K114" s="6" t="s">
        <v>11</v>
      </c>
      <c r="L114" s="323"/>
    </row>
    <row r="115" spans="1:12" s="17" customFormat="1" ht="16.5" customHeight="1" hidden="1" thickBot="1">
      <c r="A115" s="297"/>
      <c r="B115" s="298"/>
      <c r="C115" s="298"/>
      <c r="D115" s="298"/>
      <c r="E115" s="298"/>
      <c r="F115" s="299"/>
      <c r="G115" s="7">
        <v>703</v>
      </c>
      <c r="H115" s="6" t="s">
        <v>13</v>
      </c>
      <c r="I115" s="6" t="s">
        <v>61</v>
      </c>
      <c r="J115" s="22" t="s">
        <v>138</v>
      </c>
      <c r="K115" s="6" t="s">
        <v>11</v>
      </c>
      <c r="L115" s="323"/>
    </row>
    <row r="116" spans="1:12" s="17" customFormat="1" ht="16.5" customHeight="1" hidden="1" thickBot="1">
      <c r="A116" s="297"/>
      <c r="B116" s="298"/>
      <c r="C116" s="298"/>
      <c r="D116" s="298"/>
      <c r="E116" s="298"/>
      <c r="F116" s="299"/>
      <c r="G116" s="7">
        <v>703</v>
      </c>
      <c r="H116" s="6" t="s">
        <v>13</v>
      </c>
      <c r="I116" s="6" t="s">
        <v>61</v>
      </c>
      <c r="J116" s="25" t="s">
        <v>137</v>
      </c>
      <c r="K116" s="6" t="s">
        <v>11</v>
      </c>
      <c r="L116" s="323"/>
    </row>
    <row r="117" spans="1:12" ht="16.5" customHeight="1" hidden="1" thickBot="1">
      <c r="A117" s="297"/>
      <c r="B117" s="298"/>
      <c r="C117" s="298"/>
      <c r="D117" s="298"/>
      <c r="E117" s="298"/>
      <c r="F117" s="299"/>
      <c r="G117" s="7">
        <v>703</v>
      </c>
      <c r="H117" s="6" t="s">
        <v>13</v>
      </c>
      <c r="I117" s="6" t="s">
        <v>61</v>
      </c>
      <c r="J117" s="25" t="s">
        <v>69</v>
      </c>
      <c r="K117" s="9" t="s">
        <v>11</v>
      </c>
      <c r="L117" s="323"/>
    </row>
    <row r="118" spans="1:12" ht="29.25" customHeight="1" hidden="1" thickBot="1">
      <c r="A118" s="297"/>
      <c r="B118" s="298"/>
      <c r="C118" s="298"/>
      <c r="D118" s="298"/>
      <c r="E118" s="298"/>
      <c r="F118" s="299"/>
      <c r="G118" s="7">
        <v>703</v>
      </c>
      <c r="H118" s="6" t="s">
        <v>13</v>
      </c>
      <c r="I118" s="6" t="s">
        <v>61</v>
      </c>
      <c r="J118" s="25">
        <v>2420192058</v>
      </c>
      <c r="K118" s="10" t="s">
        <v>201</v>
      </c>
      <c r="L118" s="323"/>
    </row>
    <row r="119" spans="1:12" ht="36.75" customHeight="1" hidden="1" thickBot="1">
      <c r="A119" s="297"/>
      <c r="B119" s="298"/>
      <c r="C119" s="298"/>
      <c r="D119" s="298"/>
      <c r="E119" s="298"/>
      <c r="F119" s="299"/>
      <c r="G119" s="7">
        <v>703</v>
      </c>
      <c r="H119" s="6" t="s">
        <v>13</v>
      </c>
      <c r="I119" s="6" t="s">
        <v>61</v>
      </c>
      <c r="J119" s="25">
        <v>2420192058</v>
      </c>
      <c r="K119" s="10" t="s">
        <v>200</v>
      </c>
      <c r="L119" s="323"/>
    </row>
    <row r="120" spans="1:12" ht="16.5" customHeight="1" hidden="1" thickBot="1">
      <c r="A120" s="297"/>
      <c r="B120" s="298"/>
      <c r="C120" s="298"/>
      <c r="D120" s="298"/>
      <c r="E120" s="298"/>
      <c r="F120" s="299"/>
      <c r="G120" s="7">
        <v>703</v>
      </c>
      <c r="H120" s="6" t="s">
        <v>13</v>
      </c>
      <c r="I120" s="6" t="s">
        <v>61</v>
      </c>
      <c r="J120" s="25">
        <v>2420192058</v>
      </c>
      <c r="K120" s="10" t="s">
        <v>193</v>
      </c>
      <c r="L120" s="323"/>
    </row>
    <row r="121" spans="1:12" ht="16.5" customHeight="1" hidden="1" thickBot="1">
      <c r="A121" s="297"/>
      <c r="B121" s="298"/>
      <c r="C121" s="298"/>
      <c r="D121" s="298"/>
      <c r="E121" s="298"/>
      <c r="F121" s="299"/>
      <c r="G121" s="7">
        <v>703</v>
      </c>
      <c r="H121" s="6" t="s">
        <v>13</v>
      </c>
      <c r="I121" s="6" t="s">
        <v>61</v>
      </c>
      <c r="J121" s="6" t="s">
        <v>162</v>
      </c>
      <c r="K121" s="10" t="s">
        <v>65</v>
      </c>
      <c r="L121" s="323"/>
    </row>
    <row r="122" spans="1:12" ht="16.5" customHeight="1" hidden="1" thickBot="1">
      <c r="A122" s="297"/>
      <c r="B122" s="298"/>
      <c r="C122" s="298"/>
      <c r="D122" s="298"/>
      <c r="E122" s="298"/>
      <c r="F122" s="299"/>
      <c r="G122" s="1"/>
      <c r="H122" s="6" t="s">
        <v>13</v>
      </c>
      <c r="I122" s="6" t="s">
        <v>61</v>
      </c>
      <c r="J122" s="22">
        <v>6000201</v>
      </c>
      <c r="K122" s="6" t="s">
        <v>17</v>
      </c>
      <c r="L122" s="323"/>
    </row>
    <row r="123" spans="1:12" ht="16.5" customHeight="1" hidden="1" thickBot="1">
      <c r="A123" s="297"/>
      <c r="B123" s="298"/>
      <c r="C123" s="298"/>
      <c r="D123" s="298"/>
      <c r="E123" s="298"/>
      <c r="F123" s="299"/>
      <c r="G123" s="19">
        <v>703</v>
      </c>
      <c r="H123" s="3" t="s">
        <v>13</v>
      </c>
      <c r="I123" s="3" t="s">
        <v>130</v>
      </c>
      <c r="J123" s="3" t="s">
        <v>161</v>
      </c>
      <c r="K123" s="3" t="s">
        <v>11</v>
      </c>
      <c r="L123" s="323"/>
    </row>
    <row r="124" spans="1:12" ht="16.5" customHeight="1" hidden="1" thickBot="1">
      <c r="A124" s="297"/>
      <c r="B124" s="298"/>
      <c r="C124" s="298"/>
      <c r="D124" s="298"/>
      <c r="E124" s="298"/>
      <c r="F124" s="299"/>
      <c r="G124" s="20">
        <v>703</v>
      </c>
      <c r="H124" s="6" t="s">
        <v>13</v>
      </c>
      <c r="I124" s="6" t="s">
        <v>130</v>
      </c>
      <c r="J124" s="22" t="s">
        <v>131</v>
      </c>
      <c r="K124" s="6" t="s">
        <v>11</v>
      </c>
      <c r="L124" s="323"/>
    </row>
    <row r="125" spans="1:12" ht="16.5" customHeight="1" hidden="1" thickBot="1">
      <c r="A125" s="297"/>
      <c r="B125" s="298"/>
      <c r="C125" s="298"/>
      <c r="D125" s="298"/>
      <c r="E125" s="298"/>
      <c r="F125" s="299"/>
      <c r="G125" s="20">
        <v>703</v>
      </c>
      <c r="H125" s="6" t="s">
        <v>13</v>
      </c>
      <c r="I125" s="6" t="s">
        <v>130</v>
      </c>
      <c r="J125" s="22" t="s">
        <v>131</v>
      </c>
      <c r="K125" s="6" t="s">
        <v>65</v>
      </c>
      <c r="L125" s="323"/>
    </row>
    <row r="126" spans="1:12" ht="16.5" customHeight="1" hidden="1" thickBot="1">
      <c r="A126" s="297"/>
      <c r="B126" s="298"/>
      <c r="C126" s="298"/>
      <c r="D126" s="298"/>
      <c r="E126" s="298"/>
      <c r="F126" s="299"/>
      <c r="G126" s="20">
        <v>703</v>
      </c>
      <c r="H126" s="6" t="s">
        <v>13</v>
      </c>
      <c r="I126" s="6" t="s">
        <v>130</v>
      </c>
      <c r="J126" s="22" t="s">
        <v>133</v>
      </c>
      <c r="K126" s="6" t="s">
        <v>11</v>
      </c>
      <c r="L126" s="323"/>
    </row>
    <row r="127" spans="1:12" ht="16.5" customHeight="1" hidden="1" thickBot="1">
      <c r="A127" s="297"/>
      <c r="B127" s="298"/>
      <c r="C127" s="298"/>
      <c r="D127" s="298"/>
      <c r="E127" s="298"/>
      <c r="F127" s="299"/>
      <c r="G127" s="20">
        <v>703</v>
      </c>
      <c r="H127" s="6" t="s">
        <v>13</v>
      </c>
      <c r="I127" s="6" t="s">
        <v>130</v>
      </c>
      <c r="J127" s="22" t="s">
        <v>133</v>
      </c>
      <c r="K127" s="6" t="s">
        <v>65</v>
      </c>
      <c r="L127" s="323"/>
    </row>
    <row r="128" spans="1:12" ht="16.5" customHeight="1" hidden="1" thickBot="1">
      <c r="A128" s="297"/>
      <c r="B128" s="298"/>
      <c r="C128" s="298"/>
      <c r="D128" s="298"/>
      <c r="E128" s="298"/>
      <c r="F128" s="299"/>
      <c r="G128" s="20">
        <v>703</v>
      </c>
      <c r="H128" s="6" t="s">
        <v>13</v>
      </c>
      <c r="I128" s="6" t="s">
        <v>130</v>
      </c>
      <c r="J128" s="66" t="s">
        <v>156</v>
      </c>
      <c r="K128" s="6" t="s">
        <v>11</v>
      </c>
      <c r="L128" s="323"/>
    </row>
    <row r="129" spans="1:12" ht="16.5" customHeight="1" hidden="1" thickBot="1">
      <c r="A129" s="297"/>
      <c r="B129" s="298"/>
      <c r="C129" s="298"/>
      <c r="D129" s="298"/>
      <c r="E129" s="298"/>
      <c r="F129" s="299"/>
      <c r="G129" s="20">
        <v>703</v>
      </c>
      <c r="H129" s="6" t="s">
        <v>13</v>
      </c>
      <c r="I129" s="6" t="s">
        <v>130</v>
      </c>
      <c r="J129" s="66" t="s">
        <v>156</v>
      </c>
      <c r="K129" s="6" t="s">
        <v>193</v>
      </c>
      <c r="L129" s="323"/>
    </row>
    <row r="130" spans="1:12" ht="16.5" customHeight="1" hidden="1" thickBot="1">
      <c r="A130" s="297"/>
      <c r="B130" s="298"/>
      <c r="C130" s="298"/>
      <c r="D130" s="298"/>
      <c r="E130" s="298"/>
      <c r="F130" s="299"/>
      <c r="G130" s="20">
        <v>703</v>
      </c>
      <c r="H130" s="6" t="s">
        <v>13</v>
      </c>
      <c r="I130" s="6" t="s">
        <v>130</v>
      </c>
      <c r="J130" s="66" t="s">
        <v>156</v>
      </c>
      <c r="K130" s="6" t="s">
        <v>65</v>
      </c>
      <c r="L130" s="323"/>
    </row>
    <row r="131" spans="1:12" ht="16.5" customHeight="1" hidden="1" thickBot="1">
      <c r="A131" s="297"/>
      <c r="B131" s="298"/>
      <c r="C131" s="298"/>
      <c r="D131" s="298"/>
      <c r="E131" s="298"/>
      <c r="F131" s="299"/>
      <c r="G131" s="20">
        <v>703</v>
      </c>
      <c r="H131" s="6" t="s">
        <v>23</v>
      </c>
      <c r="I131" s="6" t="s">
        <v>9</v>
      </c>
      <c r="J131" s="66" t="s">
        <v>161</v>
      </c>
      <c r="K131" s="6" t="s">
        <v>11</v>
      </c>
      <c r="L131" s="323"/>
    </row>
    <row r="132" spans="1:12" s="18" customFormat="1" ht="16.5" customHeight="1" hidden="1" thickBot="1">
      <c r="A132" s="297"/>
      <c r="B132" s="298"/>
      <c r="C132" s="298"/>
      <c r="D132" s="298"/>
      <c r="E132" s="298"/>
      <c r="F132" s="299"/>
      <c r="G132" s="19">
        <v>703</v>
      </c>
      <c r="H132" s="3" t="s">
        <v>23</v>
      </c>
      <c r="I132" s="3" t="s">
        <v>19</v>
      </c>
      <c r="J132" s="94" t="s">
        <v>161</v>
      </c>
      <c r="K132" s="3" t="s">
        <v>11</v>
      </c>
      <c r="L132" s="323"/>
    </row>
    <row r="133" spans="1:12" ht="20.25" customHeight="1" hidden="1" thickBot="1">
      <c r="A133" s="297"/>
      <c r="B133" s="298"/>
      <c r="C133" s="298"/>
      <c r="D133" s="298"/>
      <c r="E133" s="298"/>
      <c r="F133" s="299"/>
      <c r="G133" s="20">
        <v>703</v>
      </c>
      <c r="H133" s="95" t="s">
        <v>23</v>
      </c>
      <c r="I133" s="95" t="s">
        <v>19</v>
      </c>
      <c r="J133" s="95" t="s">
        <v>223</v>
      </c>
      <c r="K133" s="6" t="s">
        <v>11</v>
      </c>
      <c r="L133" s="323"/>
    </row>
    <row r="134" spans="1:12" ht="38.25" customHeight="1" hidden="1" thickBot="1">
      <c r="A134" s="297"/>
      <c r="B134" s="298"/>
      <c r="C134" s="298"/>
      <c r="D134" s="298"/>
      <c r="E134" s="298"/>
      <c r="F134" s="299"/>
      <c r="G134" s="20">
        <v>703</v>
      </c>
      <c r="H134" s="95" t="s">
        <v>23</v>
      </c>
      <c r="I134" s="95" t="s">
        <v>19</v>
      </c>
      <c r="J134" s="95" t="s">
        <v>223</v>
      </c>
      <c r="K134" s="95" t="s">
        <v>201</v>
      </c>
      <c r="L134" s="323"/>
    </row>
    <row r="135" spans="1:12" ht="38.25" customHeight="1" hidden="1" thickBot="1">
      <c r="A135" s="297"/>
      <c r="B135" s="298"/>
      <c r="C135" s="298"/>
      <c r="D135" s="298"/>
      <c r="E135" s="298"/>
      <c r="F135" s="299"/>
      <c r="G135" s="20">
        <v>703</v>
      </c>
      <c r="H135" s="95" t="s">
        <v>23</v>
      </c>
      <c r="I135" s="95" t="s">
        <v>19</v>
      </c>
      <c r="J135" s="95" t="s">
        <v>223</v>
      </c>
      <c r="K135" s="95" t="s">
        <v>200</v>
      </c>
      <c r="L135" s="323"/>
    </row>
    <row r="136" spans="1:12" ht="21.75" customHeight="1" hidden="1" thickBot="1">
      <c r="A136" s="297"/>
      <c r="B136" s="298"/>
      <c r="C136" s="298"/>
      <c r="D136" s="298"/>
      <c r="E136" s="298"/>
      <c r="F136" s="299"/>
      <c r="G136" s="7">
        <v>703</v>
      </c>
      <c r="H136" s="3" t="s">
        <v>23</v>
      </c>
      <c r="I136" s="3" t="s">
        <v>9</v>
      </c>
      <c r="J136" s="3" t="s">
        <v>161</v>
      </c>
      <c r="K136" s="3" t="s">
        <v>11</v>
      </c>
      <c r="L136" s="323"/>
    </row>
    <row r="137" spans="1:12" ht="16.5" customHeight="1" hidden="1" thickBot="1">
      <c r="A137" s="297"/>
      <c r="B137" s="298"/>
      <c r="C137" s="298"/>
      <c r="D137" s="298"/>
      <c r="E137" s="298"/>
      <c r="F137" s="299"/>
      <c r="G137" s="4">
        <v>703</v>
      </c>
      <c r="H137" s="3" t="s">
        <v>23</v>
      </c>
      <c r="I137" s="3" t="s">
        <v>19</v>
      </c>
      <c r="J137" s="3" t="s">
        <v>161</v>
      </c>
      <c r="K137" s="3" t="s">
        <v>11</v>
      </c>
      <c r="L137" s="323"/>
    </row>
    <row r="138" spans="1:12" ht="20.25" customHeight="1" hidden="1" thickBot="1">
      <c r="A138" s="297"/>
      <c r="B138" s="298"/>
      <c r="C138" s="298"/>
      <c r="D138" s="298"/>
      <c r="E138" s="298"/>
      <c r="F138" s="299"/>
      <c r="G138" s="7">
        <v>703</v>
      </c>
      <c r="H138" s="6" t="s">
        <v>23</v>
      </c>
      <c r="I138" s="6" t="s">
        <v>19</v>
      </c>
      <c r="J138" s="3" t="s">
        <v>161</v>
      </c>
      <c r="K138" s="6" t="s">
        <v>11</v>
      </c>
      <c r="L138" s="323"/>
    </row>
    <row r="139" spans="1:12" ht="30.75" customHeight="1" hidden="1" thickBot="1">
      <c r="A139" s="297"/>
      <c r="B139" s="298"/>
      <c r="C139" s="298"/>
      <c r="D139" s="298"/>
      <c r="E139" s="298"/>
      <c r="F139" s="299"/>
      <c r="G139" s="7">
        <v>703</v>
      </c>
      <c r="H139" s="6" t="s">
        <v>23</v>
      </c>
      <c r="I139" s="6" t="s">
        <v>19</v>
      </c>
      <c r="J139" s="3" t="s">
        <v>161</v>
      </c>
      <c r="K139" s="6" t="s">
        <v>65</v>
      </c>
      <c r="L139" s="323"/>
    </row>
    <row r="140" spans="1:12" ht="16.5" customHeight="1" hidden="1" thickBot="1">
      <c r="A140" s="297"/>
      <c r="B140" s="298"/>
      <c r="C140" s="298"/>
      <c r="D140" s="298"/>
      <c r="E140" s="298"/>
      <c r="F140" s="299"/>
      <c r="G140" s="7">
        <v>703</v>
      </c>
      <c r="H140" s="6" t="s">
        <v>23</v>
      </c>
      <c r="I140" s="6" t="s">
        <v>19</v>
      </c>
      <c r="J140" s="3" t="s">
        <v>161</v>
      </c>
      <c r="K140" s="3" t="s">
        <v>11</v>
      </c>
      <c r="L140" s="323"/>
    </row>
    <row r="141" spans="1:12" ht="18.75" customHeight="1" hidden="1" thickBot="1">
      <c r="A141" s="297"/>
      <c r="B141" s="298"/>
      <c r="C141" s="298"/>
      <c r="D141" s="298"/>
      <c r="E141" s="298"/>
      <c r="F141" s="299"/>
      <c r="G141" s="7">
        <v>703</v>
      </c>
      <c r="H141" s="6" t="s">
        <v>23</v>
      </c>
      <c r="I141" s="6" t="s">
        <v>19</v>
      </c>
      <c r="J141" s="6" t="s">
        <v>163</v>
      </c>
      <c r="K141" s="6" t="s">
        <v>11</v>
      </c>
      <c r="L141" s="323"/>
    </row>
    <row r="142" spans="1:12" ht="32.25" customHeight="1" hidden="1" thickBot="1">
      <c r="A142" s="297"/>
      <c r="B142" s="298"/>
      <c r="C142" s="298"/>
      <c r="D142" s="298"/>
      <c r="E142" s="298"/>
      <c r="F142" s="299"/>
      <c r="G142" s="7"/>
      <c r="H142" s="6" t="s">
        <v>23</v>
      </c>
      <c r="I142" s="6" t="s">
        <v>19</v>
      </c>
      <c r="J142" s="6" t="s">
        <v>163</v>
      </c>
      <c r="K142" s="6" t="s">
        <v>65</v>
      </c>
      <c r="L142" s="323"/>
    </row>
    <row r="143" spans="1:12" ht="16.5" customHeight="1" hidden="1" thickBot="1">
      <c r="A143" s="297"/>
      <c r="B143" s="298"/>
      <c r="C143" s="298"/>
      <c r="D143" s="298"/>
      <c r="E143" s="298"/>
      <c r="F143" s="299"/>
      <c r="G143" s="7">
        <v>703</v>
      </c>
      <c r="H143" s="9" t="s">
        <v>23</v>
      </c>
      <c r="I143" s="9" t="s">
        <v>21</v>
      </c>
      <c r="J143" s="3" t="s">
        <v>161</v>
      </c>
      <c r="K143" s="9" t="s">
        <v>11</v>
      </c>
      <c r="L143" s="323"/>
    </row>
    <row r="144" spans="1:12" ht="16.5" customHeight="1" hidden="1" thickBot="1">
      <c r="A144" s="297"/>
      <c r="B144" s="298"/>
      <c r="C144" s="298"/>
      <c r="D144" s="298"/>
      <c r="E144" s="298"/>
      <c r="F144" s="299"/>
      <c r="G144" s="7">
        <v>703</v>
      </c>
      <c r="H144" s="9" t="s">
        <v>23</v>
      </c>
      <c r="I144" s="9" t="s">
        <v>21</v>
      </c>
      <c r="J144" s="24" t="s">
        <v>139</v>
      </c>
      <c r="K144" s="9" t="s">
        <v>11</v>
      </c>
      <c r="L144" s="323"/>
    </row>
    <row r="145" spans="1:12" ht="16.5" customHeight="1" hidden="1" thickBot="1">
      <c r="A145" s="297"/>
      <c r="B145" s="298"/>
      <c r="C145" s="298"/>
      <c r="D145" s="298"/>
      <c r="E145" s="298"/>
      <c r="F145" s="299"/>
      <c r="G145" s="7">
        <v>703</v>
      </c>
      <c r="H145" s="10" t="s">
        <v>23</v>
      </c>
      <c r="I145" s="10" t="s">
        <v>21</v>
      </c>
      <c r="J145" s="25" t="s">
        <v>26</v>
      </c>
      <c r="K145" s="10" t="s">
        <v>11</v>
      </c>
      <c r="L145" s="323"/>
    </row>
    <row r="146" spans="1:12" ht="34.5" customHeight="1" hidden="1" thickBot="1">
      <c r="A146" s="297"/>
      <c r="B146" s="298"/>
      <c r="C146" s="298"/>
      <c r="D146" s="298"/>
      <c r="E146" s="298"/>
      <c r="F146" s="299"/>
      <c r="G146" s="7">
        <v>703</v>
      </c>
      <c r="H146" s="10" t="s">
        <v>23</v>
      </c>
      <c r="I146" s="10" t="s">
        <v>21</v>
      </c>
      <c r="J146" s="25" t="s">
        <v>236</v>
      </c>
      <c r="K146" s="10" t="s">
        <v>11</v>
      </c>
      <c r="L146" s="323"/>
    </row>
    <row r="147" spans="1:12" ht="36" customHeight="1" hidden="1" thickBot="1">
      <c r="A147" s="297"/>
      <c r="B147" s="298"/>
      <c r="C147" s="298"/>
      <c r="D147" s="298"/>
      <c r="E147" s="298"/>
      <c r="F147" s="299"/>
      <c r="G147" s="7">
        <v>703</v>
      </c>
      <c r="H147" s="10" t="s">
        <v>23</v>
      </c>
      <c r="I147" s="10" t="s">
        <v>21</v>
      </c>
      <c r="J147" s="25" t="s">
        <v>236</v>
      </c>
      <c r="K147" s="10" t="s">
        <v>201</v>
      </c>
      <c r="L147" s="323"/>
    </row>
    <row r="148" spans="1:12" ht="33.75" customHeight="1" hidden="1" thickBot="1">
      <c r="A148" s="297"/>
      <c r="B148" s="298"/>
      <c r="C148" s="298"/>
      <c r="D148" s="298"/>
      <c r="E148" s="298"/>
      <c r="F148" s="299"/>
      <c r="G148" s="7">
        <v>703</v>
      </c>
      <c r="H148" s="10" t="s">
        <v>23</v>
      </c>
      <c r="I148" s="10" t="s">
        <v>21</v>
      </c>
      <c r="J148" s="25" t="s">
        <v>236</v>
      </c>
      <c r="K148" s="10" t="s">
        <v>200</v>
      </c>
      <c r="L148" s="323"/>
    </row>
    <row r="149" spans="1:12" ht="51.75" customHeight="1" hidden="1" thickBot="1">
      <c r="A149" s="297"/>
      <c r="B149" s="298"/>
      <c r="C149" s="298"/>
      <c r="D149" s="298"/>
      <c r="E149" s="298"/>
      <c r="F149" s="299"/>
      <c r="G149" s="7">
        <v>703</v>
      </c>
      <c r="H149" s="6" t="s">
        <v>23</v>
      </c>
      <c r="I149" s="6" t="s">
        <v>21</v>
      </c>
      <c r="J149" s="112" t="s">
        <v>249</v>
      </c>
      <c r="K149" s="6" t="s">
        <v>11</v>
      </c>
      <c r="L149" s="323"/>
    </row>
    <row r="150" spans="1:12" ht="33.75" customHeight="1" hidden="1" thickBot="1">
      <c r="A150" s="297"/>
      <c r="B150" s="298"/>
      <c r="C150" s="298"/>
      <c r="D150" s="298"/>
      <c r="E150" s="298"/>
      <c r="F150" s="299"/>
      <c r="G150" s="7">
        <v>703</v>
      </c>
      <c r="H150" s="6" t="s">
        <v>23</v>
      </c>
      <c r="I150" s="6" t="s">
        <v>21</v>
      </c>
      <c r="J150" s="112" t="s">
        <v>249</v>
      </c>
      <c r="K150" s="6" t="s">
        <v>201</v>
      </c>
      <c r="L150" s="323"/>
    </row>
    <row r="151" spans="1:12" ht="35.25" customHeight="1" hidden="1" thickBot="1">
      <c r="A151" s="297"/>
      <c r="B151" s="298"/>
      <c r="C151" s="298"/>
      <c r="D151" s="298"/>
      <c r="E151" s="298"/>
      <c r="F151" s="299"/>
      <c r="G151" s="7">
        <v>703</v>
      </c>
      <c r="H151" s="10" t="s">
        <v>23</v>
      </c>
      <c r="I151" s="10" t="s">
        <v>21</v>
      </c>
      <c r="J151" s="112" t="s">
        <v>249</v>
      </c>
      <c r="K151" s="6" t="s">
        <v>200</v>
      </c>
      <c r="L151" s="323"/>
    </row>
    <row r="152" spans="1:12" ht="35.25" customHeight="1" hidden="1" thickBot="1">
      <c r="A152" s="297"/>
      <c r="B152" s="298"/>
      <c r="C152" s="298"/>
      <c r="D152" s="298"/>
      <c r="E152" s="298"/>
      <c r="F152" s="299"/>
      <c r="G152" s="7">
        <v>703</v>
      </c>
      <c r="H152" s="10" t="s">
        <v>23</v>
      </c>
      <c r="I152" s="10" t="s">
        <v>21</v>
      </c>
      <c r="J152" s="104" t="s">
        <v>194</v>
      </c>
      <c r="K152" s="6" t="s">
        <v>11</v>
      </c>
      <c r="L152" s="323"/>
    </row>
    <row r="153" spans="1:12" ht="29.25" customHeight="1" hidden="1" thickBot="1">
      <c r="A153" s="297"/>
      <c r="B153" s="298"/>
      <c r="C153" s="298"/>
      <c r="D153" s="298"/>
      <c r="E153" s="298"/>
      <c r="F153" s="299"/>
      <c r="G153" s="7">
        <v>703</v>
      </c>
      <c r="H153" s="10" t="s">
        <v>23</v>
      </c>
      <c r="I153" s="10" t="s">
        <v>21</v>
      </c>
      <c r="J153" s="104" t="s">
        <v>194</v>
      </c>
      <c r="K153" s="6" t="s">
        <v>201</v>
      </c>
      <c r="L153" s="323"/>
    </row>
    <row r="154" spans="1:12" ht="29.25" customHeight="1" hidden="1" thickBot="1">
      <c r="A154" s="297"/>
      <c r="B154" s="298"/>
      <c r="C154" s="298"/>
      <c r="D154" s="298"/>
      <c r="E154" s="298"/>
      <c r="F154" s="299"/>
      <c r="G154" s="7">
        <v>703</v>
      </c>
      <c r="H154" s="10" t="s">
        <v>23</v>
      </c>
      <c r="I154" s="10" t="s">
        <v>21</v>
      </c>
      <c r="J154" s="104" t="s">
        <v>194</v>
      </c>
      <c r="K154" s="6" t="s">
        <v>200</v>
      </c>
      <c r="L154" s="323"/>
    </row>
    <row r="155" spans="1:12" ht="16.5" customHeight="1" hidden="1" thickBot="1">
      <c r="A155" s="297"/>
      <c r="B155" s="298"/>
      <c r="C155" s="298"/>
      <c r="D155" s="298"/>
      <c r="E155" s="298"/>
      <c r="F155" s="299"/>
      <c r="G155" s="7">
        <v>703</v>
      </c>
      <c r="H155" s="10" t="s">
        <v>23</v>
      </c>
      <c r="I155" s="10" t="s">
        <v>21</v>
      </c>
      <c r="J155" s="104" t="s">
        <v>194</v>
      </c>
      <c r="K155" s="10" t="s">
        <v>65</v>
      </c>
      <c r="L155" s="323"/>
    </row>
    <row r="156" spans="1:12" ht="16.5" customHeight="1" hidden="1" thickBot="1">
      <c r="A156" s="297"/>
      <c r="B156" s="298"/>
      <c r="C156" s="298"/>
      <c r="D156" s="298"/>
      <c r="E156" s="298"/>
      <c r="F156" s="299"/>
      <c r="G156" s="7">
        <v>703</v>
      </c>
      <c r="H156" s="10" t="s">
        <v>23</v>
      </c>
      <c r="I156" s="10" t="s">
        <v>21</v>
      </c>
      <c r="J156" s="105" t="s">
        <v>27</v>
      </c>
      <c r="K156" s="6">
        <v>500</v>
      </c>
      <c r="L156" s="323"/>
    </row>
    <row r="157" spans="1:12" ht="16.5" customHeight="1" hidden="1" thickBot="1">
      <c r="A157" s="297"/>
      <c r="B157" s="298"/>
      <c r="C157" s="298"/>
      <c r="D157" s="298"/>
      <c r="E157" s="298"/>
      <c r="F157" s="299"/>
      <c r="G157" s="7">
        <v>703</v>
      </c>
      <c r="H157" s="30" t="s">
        <v>23</v>
      </c>
      <c r="I157" s="30" t="s">
        <v>21</v>
      </c>
      <c r="J157" s="106" t="s">
        <v>29</v>
      </c>
      <c r="K157" s="32" t="s">
        <v>11</v>
      </c>
      <c r="L157" s="323"/>
    </row>
    <row r="158" spans="1:12" ht="16.5" customHeight="1" hidden="1" thickBot="1">
      <c r="A158" s="297"/>
      <c r="B158" s="298"/>
      <c r="C158" s="298"/>
      <c r="D158" s="298"/>
      <c r="E158" s="298"/>
      <c r="F158" s="299"/>
      <c r="G158" s="7">
        <v>703</v>
      </c>
      <c r="H158" s="33" t="s">
        <v>23</v>
      </c>
      <c r="I158" s="33" t="s">
        <v>21</v>
      </c>
      <c r="J158" s="106" t="s">
        <v>29</v>
      </c>
      <c r="K158" s="34">
        <v>500</v>
      </c>
      <c r="L158" s="323"/>
    </row>
    <row r="159" spans="1:12" ht="16.5" customHeight="1" hidden="1" thickBot="1">
      <c r="A159" s="297"/>
      <c r="B159" s="298"/>
      <c r="C159" s="298"/>
      <c r="D159" s="298"/>
      <c r="E159" s="298"/>
      <c r="F159" s="299"/>
      <c r="G159" s="7">
        <v>703</v>
      </c>
      <c r="H159" s="10" t="s">
        <v>23</v>
      </c>
      <c r="I159" s="10" t="s">
        <v>21</v>
      </c>
      <c r="J159" s="107">
        <v>6000500</v>
      </c>
      <c r="K159" s="10" t="s">
        <v>65</v>
      </c>
      <c r="L159" s="323"/>
    </row>
    <row r="160" spans="1:12" ht="16.5" customHeight="1" hidden="1" thickBot="1">
      <c r="A160" s="297"/>
      <c r="B160" s="298"/>
      <c r="C160" s="298"/>
      <c r="D160" s="298"/>
      <c r="E160" s="298"/>
      <c r="F160" s="299"/>
      <c r="G160" s="7">
        <v>703</v>
      </c>
      <c r="H160" s="10" t="s">
        <v>23</v>
      </c>
      <c r="I160" s="10" t="s">
        <v>21</v>
      </c>
      <c r="J160" s="107" t="s">
        <v>74</v>
      </c>
      <c r="K160" s="10" t="s">
        <v>65</v>
      </c>
      <c r="L160" s="323"/>
    </row>
    <row r="161" spans="1:12" ht="16.5" customHeight="1" hidden="1" thickBot="1">
      <c r="A161" s="297"/>
      <c r="B161" s="298"/>
      <c r="C161" s="298"/>
      <c r="D161" s="298"/>
      <c r="E161" s="298"/>
      <c r="F161" s="299"/>
      <c r="G161" s="7">
        <v>703</v>
      </c>
      <c r="H161" s="10" t="s">
        <v>23</v>
      </c>
      <c r="I161" s="10" t="s">
        <v>21</v>
      </c>
      <c r="J161" s="107" t="s">
        <v>74</v>
      </c>
      <c r="K161" s="10" t="s">
        <v>65</v>
      </c>
      <c r="L161" s="323"/>
    </row>
    <row r="162" spans="1:12" ht="16.5" customHeight="1" hidden="1" thickBot="1">
      <c r="A162" s="297"/>
      <c r="B162" s="298"/>
      <c r="C162" s="298"/>
      <c r="D162" s="298"/>
      <c r="E162" s="298"/>
      <c r="F162" s="299"/>
      <c r="G162" s="7">
        <v>703</v>
      </c>
      <c r="H162" s="10" t="s">
        <v>23</v>
      </c>
      <c r="I162" s="10" t="s">
        <v>21</v>
      </c>
      <c r="J162" s="107" t="s">
        <v>74</v>
      </c>
      <c r="K162" s="10" t="s">
        <v>65</v>
      </c>
      <c r="L162" s="323"/>
    </row>
    <row r="163" spans="1:12" s="18" customFormat="1" ht="16.5" customHeight="1" hidden="1" thickBot="1">
      <c r="A163" s="297"/>
      <c r="B163" s="298"/>
      <c r="C163" s="298"/>
      <c r="D163" s="298"/>
      <c r="E163" s="298"/>
      <c r="F163" s="299"/>
      <c r="G163" s="4">
        <v>703</v>
      </c>
      <c r="H163" s="9" t="s">
        <v>56</v>
      </c>
      <c r="I163" s="9" t="s">
        <v>9</v>
      </c>
      <c r="J163" s="108" t="s">
        <v>10</v>
      </c>
      <c r="K163" s="9" t="s">
        <v>11</v>
      </c>
      <c r="L163" s="323"/>
    </row>
    <row r="164" spans="1:12" s="17" customFormat="1" ht="16.5" customHeight="1" hidden="1" thickBot="1">
      <c r="A164" s="297"/>
      <c r="B164" s="298"/>
      <c r="C164" s="298"/>
      <c r="D164" s="298"/>
      <c r="E164" s="298"/>
      <c r="F164" s="299"/>
      <c r="G164" s="7">
        <v>703</v>
      </c>
      <c r="H164" s="6" t="s">
        <v>56</v>
      </c>
      <c r="I164" s="6" t="s">
        <v>56</v>
      </c>
      <c r="J164" s="109" t="s">
        <v>10</v>
      </c>
      <c r="K164" s="10" t="s">
        <v>11</v>
      </c>
      <c r="L164" s="323"/>
    </row>
    <row r="165" spans="1:12" s="17" customFormat="1" ht="16.5" customHeight="1" hidden="1" thickBot="1">
      <c r="A165" s="297"/>
      <c r="B165" s="298"/>
      <c r="C165" s="298"/>
      <c r="D165" s="298"/>
      <c r="E165" s="298"/>
      <c r="F165" s="299"/>
      <c r="G165" s="7">
        <v>703</v>
      </c>
      <c r="H165" s="6" t="s">
        <v>56</v>
      </c>
      <c r="I165" s="6" t="s">
        <v>56</v>
      </c>
      <c r="J165" s="109" t="s">
        <v>141</v>
      </c>
      <c r="K165" s="10" t="s">
        <v>11</v>
      </c>
      <c r="L165" s="323"/>
    </row>
    <row r="166" spans="1:12" ht="16.5" customHeight="1" hidden="1" thickBot="1">
      <c r="A166" s="297"/>
      <c r="B166" s="298"/>
      <c r="C166" s="298"/>
      <c r="D166" s="298"/>
      <c r="E166" s="298"/>
      <c r="F166" s="299"/>
      <c r="G166" s="7">
        <v>703</v>
      </c>
      <c r="H166" s="6" t="s">
        <v>56</v>
      </c>
      <c r="I166" s="6" t="s">
        <v>56</v>
      </c>
      <c r="J166" s="107" t="s">
        <v>140</v>
      </c>
      <c r="K166" s="6" t="s">
        <v>11</v>
      </c>
      <c r="L166" s="323"/>
    </row>
    <row r="167" spans="1:12" ht="16.5" customHeight="1" hidden="1" thickBot="1">
      <c r="A167" s="297"/>
      <c r="B167" s="298"/>
      <c r="C167" s="298"/>
      <c r="D167" s="298"/>
      <c r="E167" s="298"/>
      <c r="F167" s="299"/>
      <c r="G167" s="7">
        <v>703</v>
      </c>
      <c r="H167" s="6" t="s">
        <v>56</v>
      </c>
      <c r="I167" s="6" t="s">
        <v>56</v>
      </c>
      <c r="J167" s="107" t="s">
        <v>140</v>
      </c>
      <c r="K167" s="6" t="s">
        <v>65</v>
      </c>
      <c r="L167" s="323"/>
    </row>
    <row r="168" spans="1:12" ht="16.5" customHeight="1" hidden="1" thickBot="1">
      <c r="A168" s="297"/>
      <c r="B168" s="298"/>
      <c r="C168" s="298"/>
      <c r="D168" s="298"/>
      <c r="E168" s="298"/>
      <c r="F168" s="299"/>
      <c r="G168" s="7">
        <v>703</v>
      </c>
      <c r="H168" s="3" t="s">
        <v>31</v>
      </c>
      <c r="I168" s="3" t="s">
        <v>9</v>
      </c>
      <c r="J168" s="110" t="s">
        <v>10</v>
      </c>
      <c r="K168" s="3" t="s">
        <v>11</v>
      </c>
      <c r="L168" s="323"/>
    </row>
    <row r="169" spans="1:12" ht="16.5" customHeight="1" hidden="1" thickBot="1">
      <c r="A169" s="297"/>
      <c r="B169" s="298"/>
      <c r="C169" s="298"/>
      <c r="D169" s="298"/>
      <c r="E169" s="298"/>
      <c r="F169" s="299"/>
      <c r="G169" s="7">
        <v>703</v>
      </c>
      <c r="H169" s="3" t="s">
        <v>31</v>
      </c>
      <c r="I169" s="3" t="s">
        <v>8</v>
      </c>
      <c r="J169" s="110" t="s">
        <v>10</v>
      </c>
      <c r="K169" s="3" t="s">
        <v>11</v>
      </c>
      <c r="L169" s="323"/>
    </row>
    <row r="170" spans="1:12" ht="16.5" customHeight="1" hidden="1" thickBot="1">
      <c r="A170" s="297"/>
      <c r="B170" s="298"/>
      <c r="C170" s="298"/>
      <c r="D170" s="298"/>
      <c r="E170" s="298"/>
      <c r="F170" s="299"/>
      <c r="G170" s="7">
        <v>703</v>
      </c>
      <c r="H170" s="6" t="s">
        <v>31</v>
      </c>
      <c r="I170" s="6" t="s">
        <v>8</v>
      </c>
      <c r="J170" s="111" t="s">
        <v>75</v>
      </c>
      <c r="K170" s="6" t="s">
        <v>11</v>
      </c>
      <c r="L170" s="323"/>
    </row>
    <row r="171" spans="1:12" ht="16.5" customHeight="1" hidden="1" thickBot="1">
      <c r="A171" s="297"/>
      <c r="B171" s="298"/>
      <c r="C171" s="298"/>
      <c r="D171" s="298"/>
      <c r="E171" s="298"/>
      <c r="F171" s="299"/>
      <c r="G171" s="7">
        <v>703</v>
      </c>
      <c r="H171" s="6" t="s">
        <v>31</v>
      </c>
      <c r="I171" s="6" t="s">
        <v>8</v>
      </c>
      <c r="J171" s="111" t="s">
        <v>75</v>
      </c>
      <c r="K171" s="6" t="s">
        <v>76</v>
      </c>
      <c r="L171" s="323"/>
    </row>
    <row r="172" spans="1:12" ht="16.5" customHeight="1" hidden="1" thickBot="1">
      <c r="A172" s="297"/>
      <c r="B172" s="298"/>
      <c r="C172" s="298"/>
      <c r="D172" s="298"/>
      <c r="E172" s="298"/>
      <c r="F172" s="299"/>
      <c r="G172" s="7">
        <v>703</v>
      </c>
      <c r="H172" s="6" t="s">
        <v>31</v>
      </c>
      <c r="I172" s="6" t="s">
        <v>8</v>
      </c>
      <c r="J172" s="111" t="s">
        <v>75</v>
      </c>
      <c r="K172" s="6" t="s">
        <v>64</v>
      </c>
      <c r="L172" s="323"/>
    </row>
    <row r="173" spans="1:12" ht="16.5" customHeight="1" hidden="1" thickBot="1">
      <c r="A173" s="297"/>
      <c r="B173" s="298"/>
      <c r="C173" s="298"/>
      <c r="D173" s="298"/>
      <c r="E173" s="298"/>
      <c r="F173" s="299"/>
      <c r="G173" s="7">
        <v>703</v>
      </c>
      <c r="H173" s="6" t="s">
        <v>31</v>
      </c>
      <c r="I173" s="6" t="s">
        <v>8</v>
      </c>
      <c r="J173" s="111" t="s">
        <v>75</v>
      </c>
      <c r="K173" s="6" t="s">
        <v>65</v>
      </c>
      <c r="L173" s="323"/>
    </row>
    <row r="174" spans="1:12" ht="16.5" customHeight="1" hidden="1" thickBot="1">
      <c r="A174" s="297"/>
      <c r="B174" s="298"/>
      <c r="C174" s="298"/>
      <c r="D174" s="298"/>
      <c r="E174" s="298"/>
      <c r="F174" s="299"/>
      <c r="G174" s="7">
        <v>703</v>
      </c>
      <c r="H174" s="6" t="s">
        <v>31</v>
      </c>
      <c r="I174" s="6" t="s">
        <v>8</v>
      </c>
      <c r="J174" s="111" t="s">
        <v>75</v>
      </c>
      <c r="K174" s="6" t="s">
        <v>66</v>
      </c>
      <c r="L174" s="323"/>
    </row>
    <row r="175" spans="1:12" ht="16.5" customHeight="1" hidden="1" thickBot="1">
      <c r="A175" s="297"/>
      <c r="B175" s="298"/>
      <c r="C175" s="298"/>
      <c r="D175" s="298"/>
      <c r="E175" s="298"/>
      <c r="F175" s="299"/>
      <c r="G175" s="7">
        <v>703</v>
      </c>
      <c r="H175" s="6" t="s">
        <v>31</v>
      </c>
      <c r="I175" s="6" t="s">
        <v>8</v>
      </c>
      <c r="J175" s="111" t="s">
        <v>75</v>
      </c>
      <c r="K175" s="6" t="s">
        <v>67</v>
      </c>
      <c r="L175" s="323"/>
    </row>
    <row r="176" spans="1:12" ht="16.5" customHeight="1" hidden="1" thickBot="1">
      <c r="A176" s="297"/>
      <c r="B176" s="298"/>
      <c r="C176" s="298"/>
      <c r="D176" s="298"/>
      <c r="E176" s="298"/>
      <c r="F176" s="299"/>
      <c r="G176" s="7">
        <v>703</v>
      </c>
      <c r="H176" s="6" t="s">
        <v>31</v>
      </c>
      <c r="I176" s="6" t="s">
        <v>8</v>
      </c>
      <c r="J176" s="111" t="s">
        <v>36</v>
      </c>
      <c r="K176" s="6" t="s">
        <v>11</v>
      </c>
      <c r="L176" s="323"/>
    </row>
    <row r="177" spans="1:12" ht="16.5" customHeight="1" hidden="1" thickBot="1">
      <c r="A177" s="297"/>
      <c r="B177" s="298"/>
      <c r="C177" s="298"/>
      <c r="D177" s="298"/>
      <c r="E177" s="298"/>
      <c r="F177" s="299"/>
      <c r="G177" s="7">
        <v>703</v>
      </c>
      <c r="H177" s="6" t="s">
        <v>31</v>
      </c>
      <c r="I177" s="6" t="s">
        <v>8</v>
      </c>
      <c r="J177" s="111" t="s">
        <v>37</v>
      </c>
      <c r="K177" s="6" t="s">
        <v>9</v>
      </c>
      <c r="L177" s="323"/>
    </row>
    <row r="178" spans="1:12" ht="16.5" customHeight="1" hidden="1" thickBot="1">
      <c r="A178" s="297"/>
      <c r="B178" s="298"/>
      <c r="C178" s="298"/>
      <c r="D178" s="298"/>
      <c r="E178" s="298"/>
      <c r="F178" s="299"/>
      <c r="G178" s="7">
        <v>703</v>
      </c>
      <c r="H178" s="6" t="s">
        <v>31</v>
      </c>
      <c r="I178" s="6" t="s">
        <v>8</v>
      </c>
      <c r="J178" s="111" t="s">
        <v>37</v>
      </c>
      <c r="K178" s="6" t="s">
        <v>76</v>
      </c>
      <c r="L178" s="323"/>
    </row>
    <row r="179" spans="1:12" ht="42" customHeight="1" hidden="1" thickBot="1">
      <c r="A179" s="297"/>
      <c r="B179" s="298"/>
      <c r="C179" s="298"/>
      <c r="D179" s="298"/>
      <c r="E179" s="298"/>
      <c r="F179" s="299"/>
      <c r="G179" s="7">
        <v>703</v>
      </c>
      <c r="H179" s="6" t="s">
        <v>23</v>
      </c>
      <c r="I179" s="6" t="s">
        <v>21</v>
      </c>
      <c r="J179" s="112" t="s">
        <v>164</v>
      </c>
      <c r="K179" s="6" t="s">
        <v>11</v>
      </c>
      <c r="L179" s="323"/>
    </row>
    <row r="180" spans="1:12" ht="34.5" customHeight="1" hidden="1" thickBot="1">
      <c r="A180" s="297"/>
      <c r="B180" s="298"/>
      <c r="C180" s="298"/>
      <c r="D180" s="298"/>
      <c r="E180" s="298"/>
      <c r="F180" s="299"/>
      <c r="G180" s="7">
        <v>703</v>
      </c>
      <c r="H180" s="6" t="s">
        <v>23</v>
      </c>
      <c r="I180" s="6" t="s">
        <v>21</v>
      </c>
      <c r="J180" s="112" t="s">
        <v>164</v>
      </c>
      <c r="K180" s="6" t="s">
        <v>201</v>
      </c>
      <c r="L180" s="323"/>
    </row>
    <row r="181" spans="1:12" ht="35.25" customHeight="1" hidden="1" thickBot="1">
      <c r="A181" s="297"/>
      <c r="B181" s="298"/>
      <c r="C181" s="298"/>
      <c r="D181" s="298"/>
      <c r="E181" s="298"/>
      <c r="F181" s="299"/>
      <c r="G181" s="7">
        <v>703</v>
      </c>
      <c r="H181" s="10" t="s">
        <v>23</v>
      </c>
      <c r="I181" s="10" t="s">
        <v>21</v>
      </c>
      <c r="J181" s="112" t="s">
        <v>164</v>
      </c>
      <c r="K181" s="6" t="s">
        <v>200</v>
      </c>
      <c r="L181" s="323"/>
    </row>
    <row r="182" spans="1:12" ht="35.25" customHeight="1" hidden="1" thickBot="1">
      <c r="A182" s="297"/>
      <c r="B182" s="298"/>
      <c r="C182" s="298"/>
      <c r="D182" s="298"/>
      <c r="E182" s="298"/>
      <c r="F182" s="299"/>
      <c r="G182" s="7"/>
      <c r="H182" s="10"/>
      <c r="I182" s="10"/>
      <c r="J182" s="112"/>
      <c r="K182" s="6"/>
      <c r="L182" s="323"/>
    </row>
    <row r="183" spans="1:12" s="18" customFormat="1" ht="18.75" customHeight="1" hidden="1">
      <c r="A183" s="297"/>
      <c r="B183" s="298"/>
      <c r="C183" s="298"/>
      <c r="D183" s="298"/>
      <c r="E183" s="298"/>
      <c r="F183" s="299"/>
      <c r="G183" s="60" t="s">
        <v>104</v>
      </c>
      <c r="H183" s="60" t="s">
        <v>31</v>
      </c>
      <c r="I183" s="60" t="s">
        <v>19</v>
      </c>
      <c r="J183" s="3" t="s">
        <v>161</v>
      </c>
      <c r="K183" s="3" t="s">
        <v>11</v>
      </c>
      <c r="L183" s="323"/>
    </row>
    <row r="184" spans="1:12" ht="40.5" customHeight="1" hidden="1">
      <c r="A184" s="297"/>
      <c r="B184" s="298"/>
      <c r="C184" s="298"/>
      <c r="D184" s="298"/>
      <c r="E184" s="298"/>
      <c r="F184" s="299"/>
      <c r="G184" s="13" t="s">
        <v>104</v>
      </c>
      <c r="H184" s="13" t="s">
        <v>31</v>
      </c>
      <c r="I184" s="13" t="s">
        <v>19</v>
      </c>
      <c r="J184" s="6" t="s">
        <v>168</v>
      </c>
      <c r="K184" s="6" t="s">
        <v>11</v>
      </c>
      <c r="L184" s="323"/>
    </row>
    <row r="185" spans="1:12" ht="72.75" customHeight="1" hidden="1">
      <c r="A185" s="297"/>
      <c r="B185" s="298"/>
      <c r="C185" s="298"/>
      <c r="D185" s="298"/>
      <c r="E185" s="298"/>
      <c r="F185" s="299"/>
      <c r="G185" s="13" t="s">
        <v>104</v>
      </c>
      <c r="H185" s="13" t="s">
        <v>31</v>
      </c>
      <c r="I185" s="13" t="s">
        <v>19</v>
      </c>
      <c r="J185" s="6" t="s">
        <v>168</v>
      </c>
      <c r="K185" s="13" t="s">
        <v>207</v>
      </c>
      <c r="L185" s="323"/>
    </row>
    <row r="186" spans="1:12" ht="35.25" customHeight="1" hidden="1">
      <c r="A186" s="297"/>
      <c r="B186" s="298"/>
      <c r="C186" s="298"/>
      <c r="D186" s="298"/>
      <c r="E186" s="298"/>
      <c r="F186" s="299"/>
      <c r="G186" s="13" t="s">
        <v>104</v>
      </c>
      <c r="H186" s="13" t="s">
        <v>31</v>
      </c>
      <c r="I186" s="13" t="s">
        <v>19</v>
      </c>
      <c r="J186" s="6" t="s">
        <v>168</v>
      </c>
      <c r="K186" s="13" t="s">
        <v>213</v>
      </c>
      <c r="L186" s="323"/>
    </row>
    <row r="187" spans="1:12" ht="40.5" customHeight="1" hidden="1">
      <c r="A187" s="297"/>
      <c r="B187" s="298"/>
      <c r="C187" s="298"/>
      <c r="D187" s="298"/>
      <c r="E187" s="298"/>
      <c r="F187" s="299"/>
      <c r="G187" s="13" t="s">
        <v>104</v>
      </c>
      <c r="H187" s="13" t="s">
        <v>31</v>
      </c>
      <c r="I187" s="13" t="s">
        <v>19</v>
      </c>
      <c r="J187" s="6" t="s">
        <v>168</v>
      </c>
      <c r="K187" s="13" t="s">
        <v>201</v>
      </c>
      <c r="L187" s="323"/>
    </row>
    <row r="188" spans="1:12" ht="41.25" customHeight="1" hidden="1" thickBot="1">
      <c r="A188" s="297"/>
      <c r="B188" s="298"/>
      <c r="C188" s="298"/>
      <c r="D188" s="298"/>
      <c r="E188" s="298"/>
      <c r="F188" s="299"/>
      <c r="G188" s="13" t="s">
        <v>104</v>
      </c>
      <c r="H188" s="13" t="s">
        <v>31</v>
      </c>
      <c r="I188" s="13" t="s">
        <v>19</v>
      </c>
      <c r="J188" s="6" t="s">
        <v>168</v>
      </c>
      <c r="K188" s="13" t="s">
        <v>200</v>
      </c>
      <c r="L188" s="323"/>
    </row>
    <row r="189" spans="1:12" ht="19.5" customHeight="1" hidden="1" thickBot="1">
      <c r="A189" s="297"/>
      <c r="B189" s="298"/>
      <c r="C189" s="298"/>
      <c r="D189" s="298"/>
      <c r="E189" s="298"/>
      <c r="F189" s="299"/>
      <c r="G189" s="7">
        <v>703</v>
      </c>
      <c r="H189" s="3" t="s">
        <v>78</v>
      </c>
      <c r="I189" s="3" t="s">
        <v>9</v>
      </c>
      <c r="J189" s="3" t="s">
        <v>161</v>
      </c>
      <c r="K189" s="3" t="s">
        <v>11</v>
      </c>
      <c r="L189" s="323"/>
    </row>
    <row r="190" spans="1:12" ht="19.5" customHeight="1" hidden="1" thickBot="1">
      <c r="A190" s="297"/>
      <c r="B190" s="298"/>
      <c r="C190" s="298"/>
      <c r="D190" s="298"/>
      <c r="E190" s="298"/>
      <c r="F190" s="299"/>
      <c r="G190" s="7">
        <v>703</v>
      </c>
      <c r="H190" s="6" t="s">
        <v>78</v>
      </c>
      <c r="I190" s="6" t="s">
        <v>8</v>
      </c>
      <c r="J190" s="6" t="s">
        <v>166</v>
      </c>
      <c r="K190" s="6" t="s">
        <v>11</v>
      </c>
      <c r="L190" s="323"/>
    </row>
    <row r="191" spans="1:12" ht="31.5" customHeight="1" hidden="1" thickBot="1">
      <c r="A191" s="297"/>
      <c r="B191" s="298"/>
      <c r="C191" s="298"/>
      <c r="D191" s="298"/>
      <c r="E191" s="298"/>
      <c r="F191" s="299"/>
      <c r="G191" s="7">
        <v>703</v>
      </c>
      <c r="H191" s="6" t="s">
        <v>78</v>
      </c>
      <c r="I191" s="6" t="s">
        <v>8</v>
      </c>
      <c r="J191" s="6" t="s">
        <v>166</v>
      </c>
      <c r="K191" s="6" t="s">
        <v>11</v>
      </c>
      <c r="L191" s="323"/>
    </row>
    <row r="192" spans="1:12" ht="16.5" customHeight="1" hidden="1" thickBot="1">
      <c r="A192" s="297"/>
      <c r="B192" s="298"/>
      <c r="C192" s="298"/>
      <c r="D192" s="298"/>
      <c r="E192" s="298"/>
      <c r="F192" s="299"/>
      <c r="G192" s="7">
        <v>703</v>
      </c>
      <c r="H192" s="6" t="s">
        <v>78</v>
      </c>
      <c r="I192" s="6" t="s">
        <v>8</v>
      </c>
      <c r="J192" s="6" t="s">
        <v>166</v>
      </c>
      <c r="K192" s="6" t="s">
        <v>211</v>
      </c>
      <c r="L192" s="323"/>
    </row>
    <row r="193" spans="1:12" ht="16.5" customHeight="1" hidden="1" thickBot="1">
      <c r="A193" s="297"/>
      <c r="B193" s="298"/>
      <c r="C193" s="298"/>
      <c r="D193" s="298"/>
      <c r="E193" s="298"/>
      <c r="F193" s="299"/>
      <c r="G193" s="7">
        <v>703</v>
      </c>
      <c r="H193" s="6" t="s">
        <v>78</v>
      </c>
      <c r="I193" s="6" t="s">
        <v>8</v>
      </c>
      <c r="J193" s="6" t="s">
        <v>166</v>
      </c>
      <c r="K193" s="6" t="s">
        <v>210</v>
      </c>
      <c r="L193" s="323"/>
    </row>
    <row r="194" spans="1:12" ht="18" customHeight="1" hidden="1" thickBot="1">
      <c r="A194" s="297"/>
      <c r="B194" s="298"/>
      <c r="C194" s="298"/>
      <c r="D194" s="298"/>
      <c r="E194" s="298"/>
      <c r="F194" s="299"/>
      <c r="G194" s="7">
        <v>703</v>
      </c>
      <c r="H194" s="6" t="s">
        <v>78</v>
      </c>
      <c r="I194" s="6" t="s">
        <v>8</v>
      </c>
      <c r="J194" s="6" t="s">
        <v>166</v>
      </c>
      <c r="K194" s="6" t="s">
        <v>210</v>
      </c>
      <c r="L194" s="323"/>
    </row>
    <row r="195" spans="1:12" ht="16.5" customHeight="1" hidden="1" thickBot="1">
      <c r="A195" s="297"/>
      <c r="B195" s="298"/>
      <c r="C195" s="298"/>
      <c r="D195" s="298"/>
      <c r="E195" s="298"/>
      <c r="F195" s="299"/>
      <c r="G195" s="7">
        <v>703</v>
      </c>
      <c r="H195" s="6" t="s">
        <v>78</v>
      </c>
      <c r="I195" s="6" t="s">
        <v>8</v>
      </c>
      <c r="J195" s="6" t="s">
        <v>166</v>
      </c>
      <c r="K195" s="6" t="s">
        <v>149</v>
      </c>
      <c r="L195" s="323"/>
    </row>
    <row r="196" spans="1:12" ht="16.5" customHeight="1" hidden="1" thickBot="1">
      <c r="A196" s="297"/>
      <c r="B196" s="298"/>
      <c r="C196" s="298"/>
      <c r="D196" s="298"/>
      <c r="E196" s="298"/>
      <c r="F196" s="299"/>
      <c r="G196" s="6">
        <v>703</v>
      </c>
      <c r="H196" s="3" t="s">
        <v>78</v>
      </c>
      <c r="I196" s="3" t="s">
        <v>21</v>
      </c>
      <c r="J196" s="3" t="s">
        <v>161</v>
      </c>
      <c r="K196" s="3" t="s">
        <v>11</v>
      </c>
      <c r="L196" s="323"/>
    </row>
    <row r="197" spans="1:12" ht="16.5" customHeight="1" hidden="1" thickBot="1">
      <c r="A197" s="297"/>
      <c r="B197" s="298"/>
      <c r="C197" s="298"/>
      <c r="D197" s="298"/>
      <c r="E197" s="298"/>
      <c r="F197" s="299"/>
      <c r="G197" s="7">
        <v>703</v>
      </c>
      <c r="H197" s="6" t="s">
        <v>78</v>
      </c>
      <c r="I197" s="6" t="s">
        <v>21</v>
      </c>
      <c r="J197" s="22" t="s">
        <v>116</v>
      </c>
      <c r="K197" s="6" t="s">
        <v>11</v>
      </c>
      <c r="L197" s="323"/>
    </row>
    <row r="198" spans="1:12" ht="16.5" customHeight="1" hidden="1" thickBot="1">
      <c r="A198" s="297"/>
      <c r="B198" s="298"/>
      <c r="C198" s="298"/>
      <c r="D198" s="298"/>
      <c r="E198" s="298"/>
      <c r="F198" s="299"/>
      <c r="G198" s="7">
        <v>703</v>
      </c>
      <c r="H198" s="6" t="s">
        <v>78</v>
      </c>
      <c r="I198" s="6" t="s">
        <v>21</v>
      </c>
      <c r="J198" s="22" t="s">
        <v>116</v>
      </c>
      <c r="K198" s="6" t="s">
        <v>79</v>
      </c>
      <c r="L198" s="323"/>
    </row>
    <row r="199" spans="1:12" ht="16.5" customHeight="1" hidden="1" thickBot="1">
      <c r="A199" s="297"/>
      <c r="B199" s="298"/>
      <c r="C199" s="298"/>
      <c r="D199" s="298"/>
      <c r="E199" s="298"/>
      <c r="F199" s="299"/>
      <c r="G199" s="7">
        <v>703</v>
      </c>
      <c r="H199" s="6" t="s">
        <v>78</v>
      </c>
      <c r="I199" s="6" t="s">
        <v>21</v>
      </c>
      <c r="J199" s="22" t="s">
        <v>118</v>
      </c>
      <c r="K199" s="6" t="s">
        <v>11</v>
      </c>
      <c r="L199" s="323"/>
    </row>
    <row r="200" spans="1:12" ht="16.5" customHeight="1" hidden="1" thickBot="1">
      <c r="A200" s="297"/>
      <c r="B200" s="298"/>
      <c r="C200" s="298"/>
      <c r="D200" s="298"/>
      <c r="E200" s="298"/>
      <c r="F200" s="299"/>
      <c r="G200" s="7">
        <v>703</v>
      </c>
      <c r="H200" s="6" t="s">
        <v>78</v>
      </c>
      <c r="I200" s="6" t="s">
        <v>21</v>
      </c>
      <c r="J200" s="22" t="s">
        <v>118</v>
      </c>
      <c r="K200" s="6" t="s">
        <v>79</v>
      </c>
      <c r="L200" s="323"/>
    </row>
    <row r="201" spans="1:12" ht="16.5" customHeight="1" hidden="1" thickBot="1">
      <c r="A201" s="297"/>
      <c r="B201" s="298"/>
      <c r="C201" s="298"/>
      <c r="D201" s="298"/>
      <c r="E201" s="298"/>
      <c r="F201" s="299"/>
      <c r="G201" s="6" t="s">
        <v>104</v>
      </c>
      <c r="H201" s="6" t="s">
        <v>78</v>
      </c>
      <c r="I201" s="6" t="s">
        <v>21</v>
      </c>
      <c r="J201" s="22" t="s">
        <v>57</v>
      </c>
      <c r="K201" s="6" t="s">
        <v>11</v>
      </c>
      <c r="L201" s="323"/>
    </row>
    <row r="202" spans="1:12" ht="16.5" customHeight="1" hidden="1" thickBot="1">
      <c r="A202" s="297"/>
      <c r="B202" s="298"/>
      <c r="C202" s="298"/>
      <c r="D202" s="298"/>
      <c r="E202" s="298"/>
      <c r="F202" s="299"/>
      <c r="G202" s="6" t="s">
        <v>104</v>
      </c>
      <c r="H202" s="6" t="s">
        <v>78</v>
      </c>
      <c r="I202" s="6" t="s">
        <v>21</v>
      </c>
      <c r="J202" s="22" t="s">
        <v>57</v>
      </c>
      <c r="K202" s="6" t="s">
        <v>105</v>
      </c>
      <c r="L202" s="323"/>
    </row>
    <row r="203" spans="1:12" ht="16.5" customHeight="1" hidden="1" thickBot="1">
      <c r="A203" s="297"/>
      <c r="B203" s="298"/>
      <c r="C203" s="298"/>
      <c r="D203" s="298"/>
      <c r="E203" s="298"/>
      <c r="F203" s="299"/>
      <c r="G203" s="7">
        <v>703</v>
      </c>
      <c r="H203" s="6" t="s">
        <v>78</v>
      </c>
      <c r="I203" s="6" t="s">
        <v>21</v>
      </c>
      <c r="J203" s="22" t="s">
        <v>143</v>
      </c>
      <c r="K203" s="6" t="s">
        <v>11</v>
      </c>
      <c r="L203" s="323"/>
    </row>
    <row r="204" spans="1:12" ht="16.5" customHeight="1" hidden="1" thickBot="1">
      <c r="A204" s="297"/>
      <c r="B204" s="298"/>
      <c r="C204" s="298"/>
      <c r="D204" s="298"/>
      <c r="E204" s="298"/>
      <c r="F204" s="299"/>
      <c r="G204" s="7">
        <v>703</v>
      </c>
      <c r="H204" s="6" t="s">
        <v>78</v>
      </c>
      <c r="I204" s="6" t="s">
        <v>21</v>
      </c>
      <c r="J204" s="22" t="s">
        <v>128</v>
      </c>
      <c r="K204" s="6" t="s">
        <v>11</v>
      </c>
      <c r="L204" s="323"/>
    </row>
    <row r="205" spans="1:12" ht="16.5" customHeight="1" hidden="1" thickBot="1">
      <c r="A205" s="297"/>
      <c r="B205" s="298"/>
      <c r="C205" s="298"/>
      <c r="D205" s="298"/>
      <c r="E205" s="298"/>
      <c r="F205" s="299"/>
      <c r="G205" s="7">
        <v>703</v>
      </c>
      <c r="H205" s="3" t="s">
        <v>58</v>
      </c>
      <c r="I205" s="6" t="s">
        <v>9</v>
      </c>
      <c r="J205" s="21" t="s">
        <v>10</v>
      </c>
      <c r="K205" s="6" t="s">
        <v>11</v>
      </c>
      <c r="L205" s="323"/>
    </row>
    <row r="206" spans="1:12" ht="16.5" customHeight="1" hidden="1" thickBot="1">
      <c r="A206" s="297"/>
      <c r="B206" s="298"/>
      <c r="C206" s="298"/>
      <c r="D206" s="298"/>
      <c r="E206" s="298"/>
      <c r="F206" s="299"/>
      <c r="G206" s="7">
        <v>703</v>
      </c>
      <c r="H206" s="3" t="s">
        <v>58</v>
      </c>
      <c r="I206" s="6" t="s">
        <v>8</v>
      </c>
      <c r="J206" s="21" t="s">
        <v>10</v>
      </c>
      <c r="K206" s="6" t="s">
        <v>11</v>
      </c>
      <c r="L206" s="323"/>
    </row>
    <row r="207" spans="1:12" ht="16.5" customHeight="1" hidden="1" thickBot="1">
      <c r="A207" s="297"/>
      <c r="B207" s="298"/>
      <c r="C207" s="298"/>
      <c r="D207" s="298"/>
      <c r="E207" s="298"/>
      <c r="F207" s="299"/>
      <c r="G207" s="7">
        <v>703</v>
      </c>
      <c r="H207" s="6" t="s">
        <v>58</v>
      </c>
      <c r="I207" s="6" t="s">
        <v>8</v>
      </c>
      <c r="J207" s="22" t="s">
        <v>40</v>
      </c>
      <c r="K207" s="6" t="s">
        <v>11</v>
      </c>
      <c r="L207" s="323"/>
    </row>
    <row r="208" spans="1:12" ht="16.5" customHeight="1" hidden="1" thickBot="1">
      <c r="A208" s="297"/>
      <c r="B208" s="298"/>
      <c r="C208" s="298"/>
      <c r="D208" s="298"/>
      <c r="E208" s="298"/>
      <c r="F208" s="299"/>
      <c r="G208" s="7">
        <v>703</v>
      </c>
      <c r="H208" s="6" t="s">
        <v>58</v>
      </c>
      <c r="I208" s="6" t="s">
        <v>8</v>
      </c>
      <c r="J208" s="22" t="s">
        <v>60</v>
      </c>
      <c r="K208" s="6" t="s">
        <v>11</v>
      </c>
      <c r="L208" s="323"/>
    </row>
    <row r="209" spans="1:12" ht="16.5" customHeight="1" hidden="1" thickBot="1">
      <c r="A209" s="297"/>
      <c r="B209" s="298"/>
      <c r="C209" s="298"/>
      <c r="D209" s="298"/>
      <c r="E209" s="298"/>
      <c r="F209" s="299"/>
      <c r="G209" s="7">
        <v>703</v>
      </c>
      <c r="H209" s="6" t="s">
        <v>78</v>
      </c>
      <c r="I209" s="6" t="s">
        <v>21</v>
      </c>
      <c r="J209" s="22" t="s">
        <v>142</v>
      </c>
      <c r="K209" s="6" t="s">
        <v>11</v>
      </c>
      <c r="L209" s="323"/>
    </row>
    <row r="210" spans="1:12" ht="16.5" customHeight="1" hidden="1" thickBot="1">
      <c r="A210" s="297"/>
      <c r="B210" s="298"/>
      <c r="C210" s="298"/>
      <c r="D210" s="298"/>
      <c r="E210" s="298"/>
      <c r="F210" s="299"/>
      <c r="G210" s="7">
        <v>703</v>
      </c>
      <c r="H210" s="6" t="s">
        <v>78</v>
      </c>
      <c r="I210" s="6" t="s">
        <v>21</v>
      </c>
      <c r="J210" s="22" t="s">
        <v>142</v>
      </c>
      <c r="K210" s="6" t="s">
        <v>79</v>
      </c>
      <c r="L210" s="323"/>
    </row>
    <row r="211" spans="1:12" ht="16.5" customHeight="1" hidden="1" thickBot="1">
      <c r="A211" s="297"/>
      <c r="B211" s="298"/>
      <c r="C211" s="298"/>
      <c r="D211" s="298"/>
      <c r="E211" s="298"/>
      <c r="F211" s="299"/>
      <c r="G211" s="7">
        <v>703</v>
      </c>
      <c r="H211" s="6" t="s">
        <v>78</v>
      </c>
      <c r="I211" s="6" t="s">
        <v>21</v>
      </c>
      <c r="J211" s="22" t="s">
        <v>116</v>
      </c>
      <c r="K211" s="6" t="s">
        <v>11</v>
      </c>
      <c r="L211" s="323"/>
    </row>
    <row r="212" spans="1:12" ht="16.5" customHeight="1" hidden="1" thickBot="1">
      <c r="A212" s="297"/>
      <c r="B212" s="298"/>
      <c r="C212" s="298"/>
      <c r="D212" s="298"/>
      <c r="E212" s="298"/>
      <c r="F212" s="299"/>
      <c r="G212" s="7">
        <v>703</v>
      </c>
      <c r="H212" s="6" t="s">
        <v>78</v>
      </c>
      <c r="I212" s="6" t="s">
        <v>21</v>
      </c>
      <c r="J212" s="22" t="s">
        <v>116</v>
      </c>
      <c r="K212" s="6" t="s">
        <v>79</v>
      </c>
      <c r="L212" s="323"/>
    </row>
    <row r="213" spans="1:12" ht="16.5" customHeight="1" hidden="1" thickBot="1">
      <c r="A213" s="297"/>
      <c r="B213" s="298"/>
      <c r="C213" s="298"/>
      <c r="D213" s="298"/>
      <c r="E213" s="298"/>
      <c r="F213" s="299"/>
      <c r="G213" s="7">
        <v>703</v>
      </c>
      <c r="H213" s="6" t="s">
        <v>78</v>
      </c>
      <c r="I213" s="6" t="s">
        <v>21</v>
      </c>
      <c r="J213" s="22" t="s">
        <v>118</v>
      </c>
      <c r="K213" s="6" t="s">
        <v>11</v>
      </c>
      <c r="L213" s="323"/>
    </row>
    <row r="214" spans="1:12" ht="16.5" customHeight="1" hidden="1" thickBot="1">
      <c r="A214" s="297"/>
      <c r="B214" s="298"/>
      <c r="C214" s="298"/>
      <c r="D214" s="298"/>
      <c r="E214" s="298"/>
      <c r="F214" s="299"/>
      <c r="G214" s="7">
        <v>703</v>
      </c>
      <c r="H214" s="6" t="s">
        <v>78</v>
      </c>
      <c r="I214" s="6" t="s">
        <v>21</v>
      </c>
      <c r="J214" s="22" t="s">
        <v>118</v>
      </c>
      <c r="K214" s="6" t="s">
        <v>79</v>
      </c>
      <c r="L214" s="323"/>
    </row>
    <row r="215" spans="1:12" ht="16.5" customHeight="1" hidden="1" thickBot="1">
      <c r="A215" s="297"/>
      <c r="B215" s="298"/>
      <c r="C215" s="298"/>
      <c r="D215" s="298"/>
      <c r="E215" s="298"/>
      <c r="F215" s="299"/>
      <c r="G215" s="7"/>
      <c r="H215" s="6"/>
      <c r="I215" s="6"/>
      <c r="J215" s="22"/>
      <c r="K215" s="6"/>
      <c r="L215" s="323"/>
    </row>
    <row r="216" spans="1:12" ht="16.5" customHeight="1" hidden="1" thickBot="1">
      <c r="A216" s="297"/>
      <c r="B216" s="298"/>
      <c r="C216" s="298"/>
      <c r="D216" s="298"/>
      <c r="E216" s="298"/>
      <c r="F216" s="299"/>
      <c r="G216" s="7"/>
      <c r="H216" s="6"/>
      <c r="I216" s="6"/>
      <c r="J216" s="22"/>
      <c r="K216" s="6"/>
      <c r="L216" s="323"/>
    </row>
    <row r="217" spans="1:12" ht="16.5" customHeight="1" hidden="1" thickBot="1">
      <c r="A217" s="297"/>
      <c r="B217" s="298"/>
      <c r="C217" s="298"/>
      <c r="D217" s="298"/>
      <c r="E217" s="298"/>
      <c r="F217" s="299"/>
      <c r="G217" s="4">
        <v>703</v>
      </c>
      <c r="H217" s="3" t="s">
        <v>58</v>
      </c>
      <c r="I217" s="3" t="s">
        <v>9</v>
      </c>
      <c r="J217" s="21" t="s">
        <v>10</v>
      </c>
      <c r="K217" s="3" t="s">
        <v>11</v>
      </c>
      <c r="L217" s="323"/>
    </row>
    <row r="218" spans="1:12" ht="16.5" customHeight="1" hidden="1" thickBot="1">
      <c r="A218" s="297"/>
      <c r="B218" s="298"/>
      <c r="C218" s="298"/>
      <c r="D218" s="298"/>
      <c r="E218" s="298"/>
      <c r="F218" s="299"/>
      <c r="G218" s="7">
        <v>703</v>
      </c>
      <c r="H218" s="6" t="s">
        <v>58</v>
      </c>
      <c r="I218" s="6" t="s">
        <v>8</v>
      </c>
      <c r="J218" s="22" t="s">
        <v>10</v>
      </c>
      <c r="K218" s="6" t="s">
        <v>11</v>
      </c>
      <c r="L218" s="323"/>
    </row>
    <row r="219" spans="1:12" ht="16.5" customHeight="1" hidden="1" thickBot="1">
      <c r="A219" s="297"/>
      <c r="B219" s="298"/>
      <c r="C219" s="298"/>
      <c r="D219" s="298"/>
      <c r="E219" s="298"/>
      <c r="F219" s="299"/>
      <c r="G219" s="7">
        <v>703</v>
      </c>
      <c r="H219" s="6" t="s">
        <v>108</v>
      </c>
      <c r="I219" s="6" t="s">
        <v>8</v>
      </c>
      <c r="J219" s="22" t="s">
        <v>109</v>
      </c>
      <c r="K219" s="6" t="s">
        <v>11</v>
      </c>
      <c r="L219" s="323"/>
    </row>
    <row r="220" spans="1:12" ht="16.5" customHeight="1" hidden="1" thickBot="1">
      <c r="A220" s="297"/>
      <c r="B220" s="298"/>
      <c r="C220" s="298"/>
      <c r="D220" s="298"/>
      <c r="E220" s="298"/>
      <c r="F220" s="299"/>
      <c r="G220" s="7">
        <v>703</v>
      </c>
      <c r="H220" s="6" t="s">
        <v>108</v>
      </c>
      <c r="I220" s="6" t="s">
        <v>8</v>
      </c>
      <c r="J220" s="22" t="s">
        <v>109</v>
      </c>
      <c r="K220" s="6" t="s">
        <v>65</v>
      </c>
      <c r="L220" s="323"/>
    </row>
    <row r="221" spans="1:12" ht="16.5" customHeight="1" hidden="1" thickBot="1">
      <c r="A221" s="297"/>
      <c r="B221" s="298"/>
      <c r="C221" s="298"/>
      <c r="D221" s="298"/>
      <c r="E221" s="298"/>
      <c r="F221" s="299"/>
      <c r="G221" s="7">
        <v>703</v>
      </c>
      <c r="H221" s="6" t="s">
        <v>108</v>
      </c>
      <c r="I221" s="6" t="s">
        <v>8</v>
      </c>
      <c r="J221" s="22" t="s">
        <v>109</v>
      </c>
      <c r="K221" s="6" t="s">
        <v>126</v>
      </c>
      <c r="L221" s="323"/>
    </row>
    <row r="222" spans="1:12" ht="21" customHeight="1" hidden="1">
      <c r="A222" s="297"/>
      <c r="B222" s="298"/>
      <c r="C222" s="298"/>
      <c r="D222" s="298"/>
      <c r="E222" s="298"/>
      <c r="F222" s="299"/>
      <c r="G222" s="124">
        <v>703</v>
      </c>
      <c r="H222" s="60">
        <v>11</v>
      </c>
      <c r="I222" s="60" t="s">
        <v>19</v>
      </c>
      <c r="J222" s="60" t="s">
        <v>161</v>
      </c>
      <c r="K222" s="60" t="s">
        <v>11</v>
      </c>
      <c r="L222" s="323"/>
    </row>
    <row r="223" spans="1:12" ht="51.75" customHeight="1" hidden="1">
      <c r="A223" s="297"/>
      <c r="B223" s="298"/>
      <c r="C223" s="298"/>
      <c r="D223" s="298"/>
      <c r="E223" s="298"/>
      <c r="F223" s="299"/>
      <c r="G223" s="2">
        <v>703</v>
      </c>
      <c r="H223" s="13" t="s">
        <v>58</v>
      </c>
      <c r="I223" s="13" t="s">
        <v>19</v>
      </c>
      <c r="J223" s="13" t="s">
        <v>233</v>
      </c>
      <c r="K223" s="13" t="s">
        <v>11</v>
      </c>
      <c r="L223" s="323"/>
    </row>
    <row r="224" spans="1:12" ht="33.75" customHeight="1" hidden="1">
      <c r="A224" s="297"/>
      <c r="B224" s="298"/>
      <c r="C224" s="298"/>
      <c r="D224" s="298"/>
      <c r="E224" s="298"/>
      <c r="F224" s="299"/>
      <c r="G224" s="2">
        <v>703</v>
      </c>
      <c r="H224" s="13" t="s">
        <v>58</v>
      </c>
      <c r="I224" s="13" t="s">
        <v>19</v>
      </c>
      <c r="J224" s="13" t="s">
        <v>233</v>
      </c>
      <c r="K224" s="13" t="s">
        <v>201</v>
      </c>
      <c r="L224" s="323"/>
    </row>
    <row r="225" spans="1:12" ht="41.25" customHeight="1" hidden="1" thickBot="1">
      <c r="A225" s="297"/>
      <c r="B225" s="298"/>
      <c r="C225" s="298"/>
      <c r="D225" s="298"/>
      <c r="E225" s="298"/>
      <c r="F225" s="299"/>
      <c r="G225" s="2">
        <v>703</v>
      </c>
      <c r="H225" s="13" t="s">
        <v>58</v>
      </c>
      <c r="I225" s="13" t="s">
        <v>19</v>
      </c>
      <c r="J225" s="13" t="s">
        <v>233</v>
      </c>
      <c r="K225" s="13" t="s">
        <v>200</v>
      </c>
      <c r="L225" s="323"/>
    </row>
    <row r="226" spans="1:12" ht="21" customHeight="1" hidden="1">
      <c r="A226" s="297"/>
      <c r="B226" s="298"/>
      <c r="C226" s="298"/>
      <c r="D226" s="298"/>
      <c r="E226" s="298"/>
      <c r="F226" s="299"/>
      <c r="G226" s="60">
        <v>703</v>
      </c>
      <c r="H226" s="60" t="s">
        <v>31</v>
      </c>
      <c r="I226" s="60" t="s">
        <v>19</v>
      </c>
      <c r="J226" s="3" t="s">
        <v>161</v>
      </c>
      <c r="K226" s="60" t="s">
        <v>11</v>
      </c>
      <c r="L226" s="323"/>
    </row>
    <row r="227" spans="1:12" ht="34.5" customHeight="1" hidden="1">
      <c r="A227" s="297"/>
      <c r="B227" s="298"/>
      <c r="C227" s="298"/>
      <c r="D227" s="298"/>
      <c r="E227" s="298"/>
      <c r="F227" s="299"/>
      <c r="G227" s="13" t="s">
        <v>104</v>
      </c>
      <c r="H227" s="13" t="s">
        <v>31</v>
      </c>
      <c r="I227" s="13" t="s">
        <v>19</v>
      </c>
      <c r="J227" s="6" t="s">
        <v>168</v>
      </c>
      <c r="K227" s="13" t="s">
        <v>11</v>
      </c>
      <c r="L227" s="323"/>
    </row>
    <row r="228" spans="1:12" ht="66.75" customHeight="1" hidden="1">
      <c r="A228" s="297"/>
      <c r="B228" s="298"/>
      <c r="C228" s="298"/>
      <c r="D228" s="298"/>
      <c r="E228" s="298"/>
      <c r="F228" s="299"/>
      <c r="G228" s="13" t="s">
        <v>104</v>
      </c>
      <c r="H228" s="13" t="s">
        <v>31</v>
      </c>
      <c r="I228" s="13" t="s">
        <v>19</v>
      </c>
      <c r="J228" s="6" t="s">
        <v>168</v>
      </c>
      <c r="K228" s="13" t="s">
        <v>207</v>
      </c>
      <c r="L228" s="323"/>
    </row>
    <row r="229" spans="1:12" ht="20.25" customHeight="1" hidden="1">
      <c r="A229" s="297"/>
      <c r="B229" s="298"/>
      <c r="C229" s="298"/>
      <c r="D229" s="298"/>
      <c r="E229" s="298"/>
      <c r="F229" s="299"/>
      <c r="G229" s="13" t="s">
        <v>104</v>
      </c>
      <c r="H229" s="13" t="s">
        <v>31</v>
      </c>
      <c r="I229" s="13" t="s">
        <v>19</v>
      </c>
      <c r="J229" s="6" t="s">
        <v>168</v>
      </c>
      <c r="K229" s="13" t="s">
        <v>213</v>
      </c>
      <c r="L229" s="323"/>
    </row>
    <row r="230" spans="1:12" ht="31.5" customHeight="1" hidden="1">
      <c r="A230" s="297"/>
      <c r="B230" s="298"/>
      <c r="C230" s="298"/>
      <c r="D230" s="298"/>
      <c r="E230" s="298"/>
      <c r="F230" s="299"/>
      <c r="G230" s="13" t="s">
        <v>104</v>
      </c>
      <c r="H230" s="13" t="s">
        <v>31</v>
      </c>
      <c r="I230" s="13" t="s">
        <v>19</v>
      </c>
      <c r="J230" s="6" t="s">
        <v>168</v>
      </c>
      <c r="K230" s="13" t="s">
        <v>201</v>
      </c>
      <c r="L230" s="323"/>
    </row>
    <row r="231" spans="1:12" ht="41.25" customHeight="1" hidden="1" thickBot="1">
      <c r="A231" s="297"/>
      <c r="B231" s="298"/>
      <c r="C231" s="298"/>
      <c r="D231" s="298"/>
      <c r="E231" s="298"/>
      <c r="F231" s="299"/>
      <c r="G231" s="13" t="s">
        <v>104</v>
      </c>
      <c r="H231" s="13" t="s">
        <v>31</v>
      </c>
      <c r="I231" s="13" t="s">
        <v>19</v>
      </c>
      <c r="J231" s="6" t="s">
        <v>168</v>
      </c>
      <c r="K231" s="13" t="s">
        <v>200</v>
      </c>
      <c r="L231" s="323"/>
    </row>
    <row r="232" spans="1:12" ht="32.25" thickBot="1">
      <c r="A232" s="300"/>
      <c r="B232" s="301"/>
      <c r="C232" s="301"/>
      <c r="D232" s="301"/>
      <c r="E232" s="301"/>
      <c r="F232" s="302"/>
      <c r="G232" s="10" t="s">
        <v>257</v>
      </c>
      <c r="H232" s="10" t="s">
        <v>258</v>
      </c>
      <c r="I232" s="10" t="s">
        <v>259</v>
      </c>
      <c r="J232" s="6" t="s">
        <v>260</v>
      </c>
      <c r="K232" s="6" t="s">
        <v>260</v>
      </c>
      <c r="L232" s="324"/>
    </row>
    <row r="233" spans="1:12" ht="16.5" thickBot="1">
      <c r="A233" s="309">
        <v>1</v>
      </c>
      <c r="B233" s="304"/>
      <c r="C233" s="304"/>
      <c r="D233" s="304"/>
      <c r="E233" s="304"/>
      <c r="F233" s="305"/>
      <c r="G233" s="10" t="s">
        <v>263</v>
      </c>
      <c r="H233" s="10" t="s">
        <v>264</v>
      </c>
      <c r="I233" s="10" t="s">
        <v>265</v>
      </c>
      <c r="J233" s="6"/>
      <c r="K233" s="6" t="s">
        <v>266</v>
      </c>
      <c r="L233" s="141">
        <v>6</v>
      </c>
    </row>
    <row r="234" spans="1:12" ht="16.5" thickBot="1">
      <c r="A234" s="282" t="s">
        <v>256</v>
      </c>
      <c r="B234" s="283"/>
      <c r="C234" s="283"/>
      <c r="D234" s="283"/>
      <c r="E234" s="283"/>
      <c r="F234" s="284"/>
      <c r="G234" s="10"/>
      <c r="H234" s="10"/>
      <c r="I234" s="10"/>
      <c r="J234" s="6"/>
      <c r="K234" s="6"/>
      <c r="L234" s="183">
        <f>L250+L323+L330+L338+L235+L355</f>
        <v>13980283.620000001</v>
      </c>
    </row>
    <row r="235" spans="1:12" ht="33.75" customHeight="1" thickBot="1">
      <c r="A235" s="273" t="s">
        <v>335</v>
      </c>
      <c r="B235" s="221"/>
      <c r="C235" s="221"/>
      <c r="D235" s="221"/>
      <c r="E235" s="221"/>
      <c r="F235" s="225"/>
      <c r="G235" s="9" t="s">
        <v>336</v>
      </c>
      <c r="H235" s="9" t="s">
        <v>9</v>
      </c>
      <c r="I235" s="9" t="s">
        <v>9</v>
      </c>
      <c r="J235" s="3"/>
      <c r="K235" s="3" t="s">
        <v>11</v>
      </c>
      <c r="L235" s="183">
        <f>L239+L236</f>
        <v>56070.39</v>
      </c>
    </row>
    <row r="236" spans="1:12" ht="18" customHeight="1" thickBot="1">
      <c r="A236" s="273" t="s">
        <v>368</v>
      </c>
      <c r="B236" s="221"/>
      <c r="C236" s="221"/>
      <c r="D236" s="221"/>
      <c r="E236" s="221"/>
      <c r="F236" s="225"/>
      <c r="G236" s="210" t="s">
        <v>366</v>
      </c>
      <c r="H236" s="9" t="s">
        <v>9</v>
      </c>
      <c r="I236" s="9" t="s">
        <v>9</v>
      </c>
      <c r="J236" s="3"/>
      <c r="K236" s="3" t="s">
        <v>11</v>
      </c>
      <c r="L236" s="183">
        <f>L237</f>
        <v>50070.39</v>
      </c>
    </row>
    <row r="237" spans="1:12" ht="54" customHeight="1" thickBot="1">
      <c r="A237" s="273" t="s">
        <v>363</v>
      </c>
      <c r="B237" s="221"/>
      <c r="C237" s="221"/>
      <c r="D237" s="221"/>
      <c r="E237" s="221"/>
      <c r="F237" s="225"/>
      <c r="G237" s="210" t="s">
        <v>367</v>
      </c>
      <c r="H237" s="9" t="s">
        <v>9</v>
      </c>
      <c r="I237" s="9" t="s">
        <v>9</v>
      </c>
      <c r="J237" s="3"/>
      <c r="K237" s="3" t="s">
        <v>11</v>
      </c>
      <c r="L237" s="183">
        <f>L238</f>
        <v>50070.39</v>
      </c>
    </row>
    <row r="238" spans="1:12" ht="19.5" customHeight="1" thickBot="1">
      <c r="A238" s="287" t="s">
        <v>225</v>
      </c>
      <c r="B238" s="288"/>
      <c r="C238" s="288"/>
      <c r="D238" s="288"/>
      <c r="E238" s="288"/>
      <c r="F238" s="289"/>
      <c r="G238" s="211" t="s">
        <v>367</v>
      </c>
      <c r="H238" s="9" t="s">
        <v>9</v>
      </c>
      <c r="I238" s="9" t="s">
        <v>9</v>
      </c>
      <c r="J238" s="3"/>
      <c r="K238" s="3" t="s">
        <v>17</v>
      </c>
      <c r="L238" s="139">
        <v>50070.39</v>
      </c>
    </row>
    <row r="239" spans="1:12" ht="32.25" customHeight="1" thickBot="1">
      <c r="A239" s="273" t="s">
        <v>337</v>
      </c>
      <c r="B239" s="221"/>
      <c r="C239" s="221"/>
      <c r="D239" s="221"/>
      <c r="E239" s="221"/>
      <c r="F239" s="225"/>
      <c r="G239" s="9" t="s">
        <v>338</v>
      </c>
      <c r="H239" s="9" t="s">
        <v>9</v>
      </c>
      <c r="I239" s="9" t="s">
        <v>9</v>
      </c>
      <c r="J239" s="3"/>
      <c r="K239" s="3" t="s">
        <v>11</v>
      </c>
      <c r="L239" s="183">
        <f>L240</f>
        <v>6000</v>
      </c>
    </row>
    <row r="240" spans="1:12" ht="33.75" customHeight="1" thickBot="1">
      <c r="A240" s="273" t="s">
        <v>339</v>
      </c>
      <c r="B240" s="221"/>
      <c r="C240" s="221"/>
      <c r="D240" s="221"/>
      <c r="E240" s="221"/>
      <c r="F240" s="225"/>
      <c r="G240" s="9" t="s">
        <v>340</v>
      </c>
      <c r="H240" s="9" t="s">
        <v>9</v>
      </c>
      <c r="I240" s="9" t="s">
        <v>9</v>
      </c>
      <c r="J240" s="3"/>
      <c r="K240" s="3" t="s">
        <v>11</v>
      </c>
      <c r="L240" s="183">
        <f>L241+L244</f>
        <v>6000</v>
      </c>
    </row>
    <row r="241" spans="1:15" ht="40.5" customHeight="1" hidden="1" thickBot="1">
      <c r="A241" s="273" t="s">
        <v>250</v>
      </c>
      <c r="B241" s="221"/>
      <c r="C241" s="221"/>
      <c r="D241" s="221"/>
      <c r="E241" s="221"/>
      <c r="F241" s="225"/>
      <c r="G241" s="9" t="s">
        <v>341</v>
      </c>
      <c r="H241" s="9" t="s">
        <v>9</v>
      </c>
      <c r="I241" s="9" t="s">
        <v>9</v>
      </c>
      <c r="J241" s="3"/>
      <c r="K241" s="3" t="s">
        <v>11</v>
      </c>
      <c r="L241" s="183">
        <f>L242</f>
        <v>0</v>
      </c>
      <c r="O241" s="35"/>
    </row>
    <row r="242" spans="1:12" ht="36.75" customHeight="1" hidden="1" thickBot="1">
      <c r="A242" s="220" t="s">
        <v>202</v>
      </c>
      <c r="B242" s="221"/>
      <c r="C242" s="221"/>
      <c r="D242" s="221"/>
      <c r="E242" s="221"/>
      <c r="F242" s="225"/>
      <c r="G242" s="112" t="s">
        <v>342</v>
      </c>
      <c r="H242" s="10" t="s">
        <v>23</v>
      </c>
      <c r="I242" s="10" t="s">
        <v>21</v>
      </c>
      <c r="J242" s="6"/>
      <c r="K242" s="6" t="s">
        <v>201</v>
      </c>
      <c r="L242" s="139">
        <v>0</v>
      </c>
    </row>
    <row r="243" spans="1:12" ht="31.5" customHeight="1" hidden="1" thickBot="1">
      <c r="A243" s="220" t="s">
        <v>199</v>
      </c>
      <c r="B243" s="221"/>
      <c r="C243" s="221"/>
      <c r="D243" s="221"/>
      <c r="E243" s="221"/>
      <c r="F243" s="225"/>
      <c r="G243" s="112" t="s">
        <v>342</v>
      </c>
      <c r="H243" s="10" t="s">
        <v>23</v>
      </c>
      <c r="I243" s="10" t="s">
        <v>21</v>
      </c>
      <c r="J243" s="6"/>
      <c r="K243" s="6" t="s">
        <v>200</v>
      </c>
      <c r="L243" s="139">
        <v>0</v>
      </c>
    </row>
    <row r="244" spans="1:12" s="18" customFormat="1" ht="35.25" customHeight="1" thickBot="1">
      <c r="A244" s="273" t="s">
        <v>273</v>
      </c>
      <c r="B244" s="232"/>
      <c r="C244" s="232"/>
      <c r="D244" s="232"/>
      <c r="E244" s="232"/>
      <c r="F244" s="233"/>
      <c r="G244" s="187" t="s">
        <v>343</v>
      </c>
      <c r="H244" s="187" t="s">
        <v>9</v>
      </c>
      <c r="I244" s="187" t="s">
        <v>9</v>
      </c>
      <c r="J244" s="160"/>
      <c r="K244" s="160" t="s">
        <v>11</v>
      </c>
      <c r="L244" s="185">
        <f>L245</f>
        <v>6000</v>
      </c>
    </row>
    <row r="245" spans="1:12" s="18" customFormat="1" ht="32.25" customHeight="1" thickBot="1">
      <c r="A245" s="273" t="s">
        <v>195</v>
      </c>
      <c r="B245" s="232"/>
      <c r="C245" s="232"/>
      <c r="D245" s="232"/>
      <c r="E245" s="232"/>
      <c r="F245" s="233"/>
      <c r="G245" s="187" t="s">
        <v>344</v>
      </c>
      <c r="H245" s="187" t="s">
        <v>9</v>
      </c>
      <c r="I245" s="187" t="s">
        <v>9</v>
      </c>
      <c r="J245" s="160"/>
      <c r="K245" s="160" t="s">
        <v>11</v>
      </c>
      <c r="L245" s="185">
        <f>L246</f>
        <v>6000</v>
      </c>
    </row>
    <row r="246" spans="1:12" ht="31.5" customHeight="1" thickBot="1">
      <c r="A246" s="220" t="s">
        <v>202</v>
      </c>
      <c r="B246" s="221"/>
      <c r="C246" s="221"/>
      <c r="D246" s="221"/>
      <c r="E246" s="221"/>
      <c r="F246" s="225"/>
      <c r="G246" s="184" t="s">
        <v>344</v>
      </c>
      <c r="H246" s="184" t="s">
        <v>23</v>
      </c>
      <c r="I246" s="184" t="s">
        <v>21</v>
      </c>
      <c r="J246" s="163"/>
      <c r="K246" s="163" t="s">
        <v>201</v>
      </c>
      <c r="L246" s="186">
        <v>6000</v>
      </c>
    </row>
    <row r="247" spans="1:12" ht="33" customHeight="1" hidden="1" thickBot="1">
      <c r="A247" s="220" t="s">
        <v>199</v>
      </c>
      <c r="B247" s="221"/>
      <c r="C247" s="221"/>
      <c r="D247" s="221"/>
      <c r="E247" s="221"/>
      <c r="F247" s="225"/>
      <c r="G247" s="184" t="s">
        <v>344</v>
      </c>
      <c r="H247" s="184" t="s">
        <v>23</v>
      </c>
      <c r="I247" s="184" t="s">
        <v>21</v>
      </c>
      <c r="J247" s="163"/>
      <c r="K247" s="163" t="s">
        <v>200</v>
      </c>
      <c r="L247" s="186">
        <v>0</v>
      </c>
    </row>
    <row r="248" spans="1:12" ht="16.5" hidden="1" thickBot="1">
      <c r="A248" s="273"/>
      <c r="B248" s="221"/>
      <c r="C248" s="221"/>
      <c r="D248" s="221"/>
      <c r="E248" s="221"/>
      <c r="F248" s="225"/>
      <c r="G248" s="184"/>
      <c r="H248" s="184"/>
      <c r="I248" s="184"/>
      <c r="J248" s="163"/>
      <c r="K248" s="163"/>
      <c r="L248" s="185"/>
    </row>
    <row r="249" spans="1:12" ht="16.5" hidden="1" thickBot="1">
      <c r="A249" s="273"/>
      <c r="B249" s="221"/>
      <c r="C249" s="221"/>
      <c r="D249" s="221"/>
      <c r="E249" s="221"/>
      <c r="F249" s="225"/>
      <c r="G249" s="184"/>
      <c r="H249" s="184"/>
      <c r="I249" s="184"/>
      <c r="J249" s="163"/>
      <c r="K249" s="163"/>
      <c r="L249" s="185"/>
    </row>
    <row r="250" spans="1:14" ht="47.25" customHeight="1" thickBot="1">
      <c r="A250" s="265" t="s">
        <v>253</v>
      </c>
      <c r="B250" s="274"/>
      <c r="C250" s="274"/>
      <c r="D250" s="274"/>
      <c r="E250" s="274"/>
      <c r="F250" s="275"/>
      <c r="G250" s="159" t="s">
        <v>261</v>
      </c>
      <c r="H250" s="160" t="s">
        <v>9</v>
      </c>
      <c r="I250" s="160" t="s">
        <v>9</v>
      </c>
      <c r="J250" s="160" t="s">
        <v>161</v>
      </c>
      <c r="K250" s="160" t="s">
        <v>11</v>
      </c>
      <c r="L250" s="161">
        <f>L252+L265</f>
        <v>5519818.6899999995</v>
      </c>
      <c r="N250" s="35"/>
    </row>
    <row r="251" spans="1:12" ht="19.5" customHeight="1" hidden="1" thickBot="1">
      <c r="A251" s="276" t="s">
        <v>101</v>
      </c>
      <c r="B251" s="277"/>
      <c r="C251" s="277"/>
      <c r="D251" s="277"/>
      <c r="E251" s="277"/>
      <c r="F251" s="278"/>
      <c r="G251" s="159" t="s">
        <v>261</v>
      </c>
      <c r="H251" s="160" t="s">
        <v>9</v>
      </c>
      <c r="I251" s="160" t="s">
        <v>9</v>
      </c>
      <c r="J251" s="160" t="s">
        <v>161</v>
      </c>
      <c r="K251" s="160" t="s">
        <v>11</v>
      </c>
      <c r="L251" s="161"/>
    </row>
    <row r="252" spans="1:14" ht="19.5" customHeight="1" thickBot="1">
      <c r="A252" s="279" t="s">
        <v>277</v>
      </c>
      <c r="B252" s="221"/>
      <c r="C252" s="221"/>
      <c r="D252" s="221"/>
      <c r="E252" s="221"/>
      <c r="F252" s="225"/>
      <c r="G252" s="159" t="s">
        <v>278</v>
      </c>
      <c r="H252" s="160" t="s">
        <v>9</v>
      </c>
      <c r="I252" s="160" t="s">
        <v>9</v>
      </c>
      <c r="J252" s="160"/>
      <c r="K252" s="160" t="s">
        <v>11</v>
      </c>
      <c r="L252" s="161">
        <f>L253</f>
        <v>444471.56</v>
      </c>
      <c r="N252" s="35"/>
    </row>
    <row r="253" spans="1:12" ht="19.5" customHeight="1" thickBot="1">
      <c r="A253" s="231" t="s">
        <v>254</v>
      </c>
      <c r="B253" s="268"/>
      <c r="C253" s="268"/>
      <c r="D253" s="268"/>
      <c r="E253" s="268"/>
      <c r="F253" s="269"/>
      <c r="G253" s="159" t="s">
        <v>267</v>
      </c>
      <c r="H253" s="160" t="s">
        <v>9</v>
      </c>
      <c r="I253" s="160" t="s">
        <v>9</v>
      </c>
      <c r="J253" s="160" t="s">
        <v>161</v>
      </c>
      <c r="K253" s="160" t="s">
        <v>11</v>
      </c>
      <c r="L253" s="161">
        <f>L257</f>
        <v>444471.56</v>
      </c>
    </row>
    <row r="254" spans="1:12" ht="16.5" customHeight="1" hidden="1" thickBot="1">
      <c r="A254" s="270" t="s">
        <v>102</v>
      </c>
      <c r="B254" s="280"/>
      <c r="C254" s="280"/>
      <c r="D254" s="280"/>
      <c r="E254" s="280"/>
      <c r="F254" s="281"/>
      <c r="G254" s="159" t="s">
        <v>261</v>
      </c>
      <c r="H254" s="160" t="s">
        <v>31</v>
      </c>
      <c r="I254" s="160" t="s">
        <v>8</v>
      </c>
      <c r="J254" s="160" t="s">
        <v>168</v>
      </c>
      <c r="K254" s="160" t="s">
        <v>11</v>
      </c>
      <c r="L254" s="161">
        <v>0</v>
      </c>
    </row>
    <row r="255" spans="1:12" ht="16.5" customHeight="1" hidden="1" thickBot="1">
      <c r="A255" s="270" t="s">
        <v>123</v>
      </c>
      <c r="B255" s="261"/>
      <c r="C255" s="261"/>
      <c r="D255" s="261"/>
      <c r="E255" s="261"/>
      <c r="F255" s="262"/>
      <c r="G255" s="159" t="s">
        <v>261</v>
      </c>
      <c r="H255" s="160" t="s">
        <v>31</v>
      </c>
      <c r="I255" s="160" t="s">
        <v>8</v>
      </c>
      <c r="J255" s="162" t="s">
        <v>125</v>
      </c>
      <c r="K255" s="160" t="s">
        <v>11</v>
      </c>
      <c r="L255" s="161">
        <f>L256</f>
        <v>0</v>
      </c>
    </row>
    <row r="256" spans="1:12" ht="16.5" customHeight="1" hidden="1" thickBot="1">
      <c r="A256" s="243" t="s">
        <v>124</v>
      </c>
      <c r="B256" s="261"/>
      <c r="C256" s="261"/>
      <c r="D256" s="261"/>
      <c r="E256" s="261"/>
      <c r="F256" s="262"/>
      <c r="G256" s="159" t="s">
        <v>261</v>
      </c>
      <c r="H256" s="163" t="s">
        <v>31</v>
      </c>
      <c r="I256" s="163" t="s">
        <v>8</v>
      </c>
      <c r="J256" s="164" t="s">
        <v>125</v>
      </c>
      <c r="K256" s="163" t="s">
        <v>126</v>
      </c>
      <c r="L256" s="150">
        <v>0</v>
      </c>
    </row>
    <row r="257" spans="1:12" s="18" customFormat="1" ht="61.5" customHeight="1" thickBot="1">
      <c r="A257" s="270" t="s">
        <v>268</v>
      </c>
      <c r="B257" s="271"/>
      <c r="C257" s="271"/>
      <c r="D257" s="271"/>
      <c r="E257" s="271"/>
      <c r="F257" s="272"/>
      <c r="G257" s="159" t="s">
        <v>356</v>
      </c>
      <c r="H257" s="160" t="s">
        <v>9</v>
      </c>
      <c r="I257" s="160" t="s">
        <v>9</v>
      </c>
      <c r="J257" s="162">
        <v>1110271110</v>
      </c>
      <c r="K257" s="160" t="s">
        <v>11</v>
      </c>
      <c r="L257" s="161">
        <f>L258+L262</f>
        <v>444471.56</v>
      </c>
    </row>
    <row r="258" spans="1:12" s="18" customFormat="1" ht="67.5" customHeight="1" thickBot="1">
      <c r="A258" s="243" t="s">
        <v>208</v>
      </c>
      <c r="B258" s="246"/>
      <c r="C258" s="246"/>
      <c r="D258" s="246"/>
      <c r="E258" s="246"/>
      <c r="F258" s="247"/>
      <c r="G258" s="165" t="s">
        <v>269</v>
      </c>
      <c r="H258" s="163" t="s">
        <v>31</v>
      </c>
      <c r="I258" s="163" t="s">
        <v>8</v>
      </c>
      <c r="J258" s="164">
        <v>1110271110</v>
      </c>
      <c r="K258" s="163" t="s">
        <v>207</v>
      </c>
      <c r="L258" s="150">
        <v>444471.56</v>
      </c>
    </row>
    <row r="259" spans="1:12" s="18" customFormat="1" ht="20.25" customHeight="1" hidden="1" thickBot="1">
      <c r="A259" s="243" t="s">
        <v>214</v>
      </c>
      <c r="B259" s="246"/>
      <c r="C259" s="246"/>
      <c r="D259" s="246"/>
      <c r="E259" s="246"/>
      <c r="F259" s="247"/>
      <c r="G259" s="165" t="s">
        <v>269</v>
      </c>
      <c r="H259" s="163" t="s">
        <v>31</v>
      </c>
      <c r="I259" s="163" t="s">
        <v>8</v>
      </c>
      <c r="J259" s="164">
        <v>1110271110</v>
      </c>
      <c r="K259" s="163" t="s">
        <v>213</v>
      </c>
      <c r="L259" s="150">
        <v>0</v>
      </c>
    </row>
    <row r="260" spans="1:12" ht="16.5" hidden="1" thickBot="1">
      <c r="A260" s="220" t="s">
        <v>170</v>
      </c>
      <c r="B260" s="248"/>
      <c r="C260" s="248"/>
      <c r="D260" s="248"/>
      <c r="E260" s="248"/>
      <c r="F260" s="249"/>
      <c r="G260" s="159" t="s">
        <v>261</v>
      </c>
      <c r="H260" s="163" t="s">
        <v>31</v>
      </c>
      <c r="I260" s="163" t="s">
        <v>8</v>
      </c>
      <c r="J260" s="164">
        <v>1110271110</v>
      </c>
      <c r="K260" s="163" t="s">
        <v>76</v>
      </c>
      <c r="L260" s="150">
        <v>326880</v>
      </c>
    </row>
    <row r="261" spans="1:12" ht="16.5" customHeight="1" hidden="1" thickBot="1">
      <c r="A261" s="220" t="s">
        <v>171</v>
      </c>
      <c r="B261" s="263"/>
      <c r="C261" s="263"/>
      <c r="D261" s="263"/>
      <c r="E261" s="263"/>
      <c r="F261" s="264"/>
      <c r="G261" s="159" t="s">
        <v>261</v>
      </c>
      <c r="H261" s="163" t="s">
        <v>31</v>
      </c>
      <c r="I261" s="163" t="s">
        <v>8</v>
      </c>
      <c r="J261" s="164">
        <v>1110271110</v>
      </c>
      <c r="K261" s="163" t="s">
        <v>172</v>
      </c>
      <c r="L261" s="150">
        <v>98717.76</v>
      </c>
    </row>
    <row r="262" spans="1:12" ht="31.5" customHeight="1" hidden="1" thickBot="1">
      <c r="A262" s="243" t="s">
        <v>202</v>
      </c>
      <c r="B262" s="246"/>
      <c r="C262" s="246"/>
      <c r="D262" s="246"/>
      <c r="E262" s="246"/>
      <c r="F262" s="247"/>
      <c r="G262" s="159" t="s">
        <v>261</v>
      </c>
      <c r="H262" s="163" t="s">
        <v>31</v>
      </c>
      <c r="I262" s="163" t="s">
        <v>8</v>
      </c>
      <c r="J262" s="164">
        <v>1110271110</v>
      </c>
      <c r="K262" s="163" t="s">
        <v>201</v>
      </c>
      <c r="L262" s="150">
        <f>L263</f>
        <v>0</v>
      </c>
    </row>
    <row r="263" spans="1:12" ht="31.5" customHeight="1" hidden="1" thickBot="1">
      <c r="A263" s="243" t="s">
        <v>199</v>
      </c>
      <c r="B263" s="246"/>
      <c r="C263" s="246"/>
      <c r="D263" s="246"/>
      <c r="E263" s="246"/>
      <c r="F263" s="247"/>
      <c r="G263" s="159" t="s">
        <v>261</v>
      </c>
      <c r="H263" s="163" t="s">
        <v>31</v>
      </c>
      <c r="I263" s="163" t="s">
        <v>8</v>
      </c>
      <c r="J263" s="164">
        <v>1110271110</v>
      </c>
      <c r="K263" s="163" t="s">
        <v>200</v>
      </c>
      <c r="L263" s="150">
        <v>0</v>
      </c>
    </row>
    <row r="264" spans="1:12" ht="16.5" customHeight="1" hidden="1" thickBot="1">
      <c r="A264" s="258" t="s">
        <v>111</v>
      </c>
      <c r="B264" s="259"/>
      <c r="C264" s="259"/>
      <c r="D264" s="259"/>
      <c r="E264" s="259"/>
      <c r="F264" s="260"/>
      <c r="G264" s="159" t="s">
        <v>261</v>
      </c>
      <c r="H264" s="163" t="s">
        <v>31</v>
      </c>
      <c r="I264" s="163" t="s">
        <v>8</v>
      </c>
      <c r="J264" s="164">
        <v>1110271110</v>
      </c>
      <c r="K264" s="163" t="s">
        <v>65</v>
      </c>
      <c r="L264" s="150">
        <v>18772.24</v>
      </c>
    </row>
    <row r="265" spans="1:12" s="18" customFormat="1" ht="21" customHeight="1" thickBot="1">
      <c r="A265" s="231" t="s">
        <v>270</v>
      </c>
      <c r="B265" s="268"/>
      <c r="C265" s="268"/>
      <c r="D265" s="268"/>
      <c r="E265" s="268"/>
      <c r="F265" s="269"/>
      <c r="G265" s="159" t="s">
        <v>271</v>
      </c>
      <c r="H265" s="160" t="s">
        <v>9</v>
      </c>
      <c r="I265" s="160" t="s">
        <v>9</v>
      </c>
      <c r="J265" s="160" t="s">
        <v>168</v>
      </c>
      <c r="K265" s="160" t="s">
        <v>11</v>
      </c>
      <c r="L265" s="161">
        <f>L269+L274+L289+L315</f>
        <v>5075347.13</v>
      </c>
    </row>
    <row r="266" spans="1:12" s="18" customFormat="1" ht="32.25" customHeight="1" thickBot="1">
      <c r="A266" s="231" t="s">
        <v>272</v>
      </c>
      <c r="B266" s="221"/>
      <c r="C266" s="221"/>
      <c r="D266" s="221"/>
      <c r="E266" s="221"/>
      <c r="F266" s="225"/>
      <c r="G266" s="159" t="s">
        <v>275</v>
      </c>
      <c r="H266" s="160" t="s">
        <v>9</v>
      </c>
      <c r="I266" s="160" t="s">
        <v>9</v>
      </c>
      <c r="J266" s="160"/>
      <c r="K266" s="160" t="s">
        <v>11</v>
      </c>
      <c r="L266" s="161">
        <f>L267</f>
        <v>3671280.13</v>
      </c>
    </row>
    <row r="267" spans="1:12" s="18" customFormat="1" ht="50.25" customHeight="1" thickBot="1">
      <c r="A267" s="231" t="s">
        <v>273</v>
      </c>
      <c r="B267" s="221"/>
      <c r="C267" s="221"/>
      <c r="D267" s="221"/>
      <c r="E267" s="221"/>
      <c r="F267" s="225"/>
      <c r="G267" s="159" t="s">
        <v>279</v>
      </c>
      <c r="H267" s="160" t="s">
        <v>9</v>
      </c>
      <c r="I267" s="160" t="s">
        <v>9</v>
      </c>
      <c r="J267" s="160"/>
      <c r="K267" s="160" t="s">
        <v>11</v>
      </c>
      <c r="L267" s="161">
        <f>L268</f>
        <v>3671280.13</v>
      </c>
    </row>
    <row r="268" spans="1:12" s="18" customFormat="1" ht="33.75" customHeight="1" thickBot="1">
      <c r="A268" s="231" t="s">
        <v>274</v>
      </c>
      <c r="B268" s="221"/>
      <c r="C268" s="221"/>
      <c r="D268" s="221"/>
      <c r="E268" s="221"/>
      <c r="F268" s="225"/>
      <c r="G268" s="159" t="s">
        <v>280</v>
      </c>
      <c r="H268" s="160" t="s">
        <v>9</v>
      </c>
      <c r="I268" s="160" t="s">
        <v>9</v>
      </c>
      <c r="J268" s="160"/>
      <c r="K268" s="160" t="s">
        <v>11</v>
      </c>
      <c r="L268" s="161">
        <f>L269+L274+L289</f>
        <v>3671280.13</v>
      </c>
    </row>
    <row r="269" spans="1:14" s="18" customFormat="1" ht="66.75" customHeight="1" thickBot="1">
      <c r="A269" s="243" t="s">
        <v>208</v>
      </c>
      <c r="B269" s="246"/>
      <c r="C269" s="246"/>
      <c r="D269" s="246"/>
      <c r="E269" s="246"/>
      <c r="F269" s="247"/>
      <c r="G269" s="165" t="s">
        <v>280</v>
      </c>
      <c r="H269" s="163" t="s">
        <v>31</v>
      </c>
      <c r="I269" s="163" t="s">
        <v>8</v>
      </c>
      <c r="J269" s="163" t="s">
        <v>168</v>
      </c>
      <c r="K269" s="163" t="s">
        <v>207</v>
      </c>
      <c r="L269" s="150">
        <v>2735688.94</v>
      </c>
      <c r="N269" s="135"/>
    </row>
    <row r="270" spans="1:12" s="18" customFormat="1" ht="22.5" customHeight="1" hidden="1" thickBot="1">
      <c r="A270" s="243" t="s">
        <v>214</v>
      </c>
      <c r="B270" s="246"/>
      <c r="C270" s="246"/>
      <c r="D270" s="246"/>
      <c r="E270" s="246"/>
      <c r="F270" s="247"/>
      <c r="G270" s="165" t="s">
        <v>280</v>
      </c>
      <c r="H270" s="163" t="s">
        <v>31</v>
      </c>
      <c r="I270" s="163" t="s">
        <v>8</v>
      </c>
      <c r="J270" s="163" t="s">
        <v>168</v>
      </c>
      <c r="K270" s="163" t="s">
        <v>213</v>
      </c>
      <c r="L270" s="150"/>
    </row>
    <row r="271" spans="1:12" ht="16.5" customHeight="1" hidden="1" thickBot="1">
      <c r="A271" s="220" t="s">
        <v>170</v>
      </c>
      <c r="B271" s="248"/>
      <c r="C271" s="248"/>
      <c r="D271" s="248"/>
      <c r="E271" s="248"/>
      <c r="F271" s="249"/>
      <c r="G271" s="165" t="s">
        <v>276</v>
      </c>
      <c r="H271" s="163" t="s">
        <v>31</v>
      </c>
      <c r="I271" s="163" t="s">
        <v>8</v>
      </c>
      <c r="J271" s="163" t="s">
        <v>168</v>
      </c>
      <c r="K271" s="163" t="s">
        <v>76</v>
      </c>
      <c r="L271" s="150">
        <f>544800+108960</f>
        <v>653760</v>
      </c>
    </row>
    <row r="272" spans="1:12" ht="16.5" customHeight="1" hidden="1" thickBot="1">
      <c r="A272" s="220" t="s">
        <v>71</v>
      </c>
      <c r="B272" s="248"/>
      <c r="C272" s="248"/>
      <c r="D272" s="248"/>
      <c r="E272" s="248"/>
      <c r="F272" s="249"/>
      <c r="G272" s="165" t="s">
        <v>276</v>
      </c>
      <c r="H272" s="163" t="s">
        <v>31</v>
      </c>
      <c r="I272" s="163" t="s">
        <v>8</v>
      </c>
      <c r="J272" s="163" t="s">
        <v>168</v>
      </c>
      <c r="K272" s="163" t="s">
        <v>64</v>
      </c>
      <c r="L272" s="150">
        <v>0</v>
      </c>
    </row>
    <row r="273" spans="1:12" ht="16.5" customHeight="1" hidden="1" thickBot="1">
      <c r="A273" s="220" t="s">
        <v>171</v>
      </c>
      <c r="B273" s="263"/>
      <c r="C273" s="263"/>
      <c r="D273" s="263"/>
      <c r="E273" s="263"/>
      <c r="F273" s="264"/>
      <c r="G273" s="165" t="s">
        <v>276</v>
      </c>
      <c r="H273" s="163" t="s">
        <v>31</v>
      </c>
      <c r="I273" s="163" t="s">
        <v>8</v>
      </c>
      <c r="J273" s="163" t="s">
        <v>168</v>
      </c>
      <c r="K273" s="163" t="s">
        <v>172</v>
      </c>
      <c r="L273" s="166">
        <v>197435.52</v>
      </c>
    </row>
    <row r="274" spans="1:12" ht="34.5" customHeight="1">
      <c r="A274" s="243" t="s">
        <v>199</v>
      </c>
      <c r="B274" s="246"/>
      <c r="C274" s="246"/>
      <c r="D274" s="246"/>
      <c r="E274" s="246"/>
      <c r="F274" s="247"/>
      <c r="G274" s="165" t="s">
        <v>280</v>
      </c>
      <c r="H274" s="163" t="s">
        <v>31</v>
      </c>
      <c r="I274" s="163" t="s">
        <v>8</v>
      </c>
      <c r="J274" s="163" t="s">
        <v>168</v>
      </c>
      <c r="K274" s="163" t="s">
        <v>201</v>
      </c>
      <c r="L274" s="166">
        <f>1043166.19-114000</f>
        <v>929166.19</v>
      </c>
    </row>
    <row r="275" spans="1:12" ht="34.5" customHeight="1" hidden="1">
      <c r="A275" s="258" t="s">
        <v>111</v>
      </c>
      <c r="B275" s="259"/>
      <c r="C275" s="259"/>
      <c r="D275" s="259"/>
      <c r="E275" s="259"/>
      <c r="F275" s="260"/>
      <c r="G275" s="165" t="s">
        <v>280</v>
      </c>
      <c r="H275" s="163" t="s">
        <v>31</v>
      </c>
      <c r="I275" s="163" t="s">
        <v>8</v>
      </c>
      <c r="J275" s="163" t="s">
        <v>168</v>
      </c>
      <c r="K275" s="163" t="s">
        <v>200</v>
      </c>
      <c r="L275" s="166"/>
    </row>
    <row r="276" spans="1:12" ht="15.75" customHeight="1" hidden="1">
      <c r="A276" s="258" t="s">
        <v>111</v>
      </c>
      <c r="B276" s="259"/>
      <c r="C276" s="259"/>
      <c r="D276" s="259"/>
      <c r="E276" s="259"/>
      <c r="F276" s="260"/>
      <c r="G276" s="165" t="s">
        <v>280</v>
      </c>
      <c r="H276" s="163" t="s">
        <v>31</v>
      </c>
      <c r="I276" s="163" t="s">
        <v>8</v>
      </c>
      <c r="J276" s="163" t="s">
        <v>168</v>
      </c>
      <c r="K276" s="163" t="s">
        <v>65</v>
      </c>
      <c r="L276" s="167">
        <f>46390+594282.08+5000+200000+122085.37</f>
        <v>967757.45</v>
      </c>
    </row>
    <row r="277" spans="1:12" ht="15.75" customHeight="1" hidden="1">
      <c r="A277" s="258" t="s">
        <v>113</v>
      </c>
      <c r="B277" s="261"/>
      <c r="C277" s="261"/>
      <c r="D277" s="261"/>
      <c r="E277" s="261"/>
      <c r="F277" s="262"/>
      <c r="G277" s="165" t="s">
        <v>280</v>
      </c>
      <c r="H277" s="163" t="s">
        <v>31</v>
      </c>
      <c r="I277" s="163" t="s">
        <v>8</v>
      </c>
      <c r="J277" s="163" t="s">
        <v>168</v>
      </c>
      <c r="K277" s="163" t="s">
        <v>114</v>
      </c>
      <c r="L277" s="149">
        <v>0</v>
      </c>
    </row>
    <row r="278" spans="1:12" ht="15.75" customHeight="1" hidden="1">
      <c r="A278" s="220" t="s">
        <v>91</v>
      </c>
      <c r="B278" s="248"/>
      <c r="C278" s="248"/>
      <c r="D278" s="248"/>
      <c r="E278" s="248"/>
      <c r="F278" s="249"/>
      <c r="G278" s="165" t="s">
        <v>280</v>
      </c>
      <c r="H278" s="163" t="s">
        <v>31</v>
      </c>
      <c r="I278" s="163" t="s">
        <v>8</v>
      </c>
      <c r="J278" s="163" t="s">
        <v>168</v>
      </c>
      <c r="K278" s="163" t="s">
        <v>66</v>
      </c>
      <c r="L278" s="149">
        <v>0</v>
      </c>
    </row>
    <row r="279" spans="1:12" ht="15.75" customHeight="1" hidden="1">
      <c r="A279" s="220" t="s">
        <v>92</v>
      </c>
      <c r="B279" s="248"/>
      <c r="C279" s="248"/>
      <c r="D279" s="248"/>
      <c r="E279" s="248"/>
      <c r="F279" s="249"/>
      <c r="G279" s="165" t="s">
        <v>280</v>
      </c>
      <c r="H279" s="163" t="s">
        <v>31</v>
      </c>
      <c r="I279" s="163" t="s">
        <v>8</v>
      </c>
      <c r="J279" s="163" t="s">
        <v>168</v>
      </c>
      <c r="K279" s="163" t="s">
        <v>67</v>
      </c>
      <c r="L279" s="149">
        <v>0</v>
      </c>
    </row>
    <row r="280" spans="1:12" ht="15.75" customHeight="1" hidden="1">
      <c r="A280" s="220" t="s">
        <v>35</v>
      </c>
      <c r="B280" s="248"/>
      <c r="C280" s="248"/>
      <c r="D280" s="248"/>
      <c r="E280" s="248"/>
      <c r="F280" s="249"/>
      <c r="G280" s="165" t="s">
        <v>280</v>
      </c>
      <c r="H280" s="163" t="s">
        <v>31</v>
      </c>
      <c r="I280" s="163" t="s">
        <v>8</v>
      </c>
      <c r="J280" s="163" t="s">
        <v>168</v>
      </c>
      <c r="K280" s="163" t="s">
        <v>11</v>
      </c>
      <c r="L280" s="149"/>
    </row>
    <row r="281" spans="1:12" ht="15.75" customHeight="1" hidden="1">
      <c r="A281" s="220" t="s">
        <v>34</v>
      </c>
      <c r="B281" s="248"/>
      <c r="C281" s="248"/>
      <c r="D281" s="248"/>
      <c r="E281" s="248"/>
      <c r="F281" s="249"/>
      <c r="G281" s="165" t="s">
        <v>280</v>
      </c>
      <c r="H281" s="163" t="s">
        <v>31</v>
      </c>
      <c r="I281" s="163" t="s">
        <v>8</v>
      </c>
      <c r="J281" s="163" t="s">
        <v>168</v>
      </c>
      <c r="K281" s="163" t="s">
        <v>9</v>
      </c>
      <c r="L281" s="149"/>
    </row>
    <row r="282" spans="1:12" ht="15.75" customHeight="1" hidden="1">
      <c r="A282" s="220" t="s">
        <v>90</v>
      </c>
      <c r="B282" s="263"/>
      <c r="C282" s="263"/>
      <c r="D282" s="263"/>
      <c r="E282" s="263"/>
      <c r="F282" s="264"/>
      <c r="G282" s="165" t="s">
        <v>280</v>
      </c>
      <c r="H282" s="163" t="s">
        <v>31</v>
      </c>
      <c r="I282" s="163" t="s">
        <v>8</v>
      </c>
      <c r="J282" s="163" t="s">
        <v>168</v>
      </c>
      <c r="K282" s="163" t="s">
        <v>11</v>
      </c>
      <c r="L282" s="149"/>
    </row>
    <row r="283" spans="1:12" ht="15.75" customHeight="1" hidden="1">
      <c r="A283" s="220" t="s">
        <v>110</v>
      </c>
      <c r="B283" s="248"/>
      <c r="C283" s="248"/>
      <c r="D283" s="248"/>
      <c r="E283" s="248"/>
      <c r="F283" s="249"/>
      <c r="G283" s="165" t="s">
        <v>280</v>
      </c>
      <c r="H283" s="163" t="s">
        <v>31</v>
      </c>
      <c r="I283" s="163" t="s">
        <v>8</v>
      </c>
      <c r="J283" s="163" t="s">
        <v>168</v>
      </c>
      <c r="K283" s="163" t="s">
        <v>76</v>
      </c>
      <c r="L283" s="149"/>
    </row>
    <row r="284" spans="1:12" ht="15.75" customHeight="1" hidden="1">
      <c r="A284" s="220" t="s">
        <v>41</v>
      </c>
      <c r="B284" s="248"/>
      <c r="C284" s="248"/>
      <c r="D284" s="248"/>
      <c r="E284" s="248"/>
      <c r="F284" s="249"/>
      <c r="G284" s="165" t="s">
        <v>280</v>
      </c>
      <c r="H284" s="163" t="s">
        <v>58</v>
      </c>
      <c r="I284" s="163" t="s">
        <v>8</v>
      </c>
      <c r="J284" s="163" t="s">
        <v>168</v>
      </c>
      <c r="K284" s="163" t="s">
        <v>17</v>
      </c>
      <c r="L284" s="168">
        <v>0</v>
      </c>
    </row>
    <row r="285" spans="1:12" ht="15.75" customHeight="1" hidden="1">
      <c r="A285" s="265" t="s">
        <v>44</v>
      </c>
      <c r="B285" s="266"/>
      <c r="C285" s="266"/>
      <c r="D285" s="266"/>
      <c r="E285" s="266"/>
      <c r="F285" s="267"/>
      <c r="G285" s="165" t="s">
        <v>280</v>
      </c>
      <c r="H285" s="169">
        <v>10</v>
      </c>
      <c r="I285" s="163" t="s">
        <v>9</v>
      </c>
      <c r="J285" s="163" t="s">
        <v>168</v>
      </c>
      <c r="K285" s="163" t="s">
        <v>11</v>
      </c>
      <c r="L285" s="170">
        <f>L286</f>
        <v>0</v>
      </c>
    </row>
    <row r="286" spans="1:12" ht="15.75" customHeight="1" hidden="1">
      <c r="A286" s="258" t="s">
        <v>45</v>
      </c>
      <c r="B286" s="259"/>
      <c r="C286" s="259"/>
      <c r="D286" s="259"/>
      <c r="E286" s="259"/>
      <c r="F286" s="260"/>
      <c r="G286" s="165" t="s">
        <v>280</v>
      </c>
      <c r="H286" s="169">
        <v>10</v>
      </c>
      <c r="I286" s="163" t="s">
        <v>21</v>
      </c>
      <c r="J286" s="163" t="s">
        <v>168</v>
      </c>
      <c r="K286" s="163" t="s">
        <v>11</v>
      </c>
      <c r="L286" s="171">
        <f>L287</f>
        <v>0</v>
      </c>
    </row>
    <row r="287" spans="1:12" ht="15.75" customHeight="1" hidden="1">
      <c r="A287" s="258" t="s">
        <v>48</v>
      </c>
      <c r="B287" s="259"/>
      <c r="C287" s="259"/>
      <c r="D287" s="259"/>
      <c r="E287" s="259"/>
      <c r="F287" s="260"/>
      <c r="G287" s="165" t="s">
        <v>280</v>
      </c>
      <c r="H287" s="169">
        <v>10</v>
      </c>
      <c r="I287" s="163" t="s">
        <v>21</v>
      </c>
      <c r="J287" s="163" t="s">
        <v>168</v>
      </c>
      <c r="K287" s="163" t="s">
        <v>11</v>
      </c>
      <c r="L287" s="171">
        <f>L288</f>
        <v>0</v>
      </c>
    </row>
    <row r="288" spans="1:12" ht="15.75" customHeight="1" hidden="1">
      <c r="A288" s="258" t="s">
        <v>46</v>
      </c>
      <c r="B288" s="259"/>
      <c r="C288" s="259"/>
      <c r="D288" s="259"/>
      <c r="E288" s="259"/>
      <c r="F288" s="260"/>
      <c r="G288" s="165" t="s">
        <v>280</v>
      </c>
      <c r="H288" s="169">
        <v>10</v>
      </c>
      <c r="I288" s="163" t="s">
        <v>21</v>
      </c>
      <c r="J288" s="163" t="s">
        <v>168</v>
      </c>
      <c r="K288" s="163" t="s">
        <v>47</v>
      </c>
      <c r="L288" s="168"/>
    </row>
    <row r="289" spans="1:12" ht="15" customHeight="1">
      <c r="A289" s="220" t="s">
        <v>206</v>
      </c>
      <c r="B289" s="221"/>
      <c r="C289" s="221"/>
      <c r="D289" s="221"/>
      <c r="E289" s="221"/>
      <c r="F289" s="225"/>
      <c r="G289" s="165" t="s">
        <v>280</v>
      </c>
      <c r="H289" s="163" t="s">
        <v>31</v>
      </c>
      <c r="I289" s="163" t="s">
        <v>8</v>
      </c>
      <c r="J289" s="163" t="s">
        <v>168</v>
      </c>
      <c r="K289" s="163" t="s">
        <v>203</v>
      </c>
      <c r="L289" s="149">
        <v>6425</v>
      </c>
    </row>
    <row r="290" spans="1:12" ht="15" customHeight="1" hidden="1">
      <c r="A290" s="220" t="s">
        <v>205</v>
      </c>
      <c r="B290" s="221"/>
      <c r="C290" s="221"/>
      <c r="D290" s="221"/>
      <c r="E290" s="221"/>
      <c r="F290" s="225"/>
      <c r="G290" s="165" t="s">
        <v>280</v>
      </c>
      <c r="H290" s="163" t="s">
        <v>31</v>
      </c>
      <c r="I290" s="163" t="s">
        <v>8</v>
      </c>
      <c r="J290" s="163" t="s">
        <v>168</v>
      </c>
      <c r="K290" s="163" t="s">
        <v>204</v>
      </c>
      <c r="L290" s="149"/>
    </row>
    <row r="291" spans="1:12" ht="15.75" customHeight="1" hidden="1">
      <c r="A291" s="258" t="s">
        <v>91</v>
      </c>
      <c r="B291" s="261"/>
      <c r="C291" s="261"/>
      <c r="D291" s="261"/>
      <c r="E291" s="261"/>
      <c r="F291" s="262"/>
      <c r="G291" s="165">
        <v>703</v>
      </c>
      <c r="H291" s="163" t="s">
        <v>31</v>
      </c>
      <c r="I291" s="163" t="s">
        <v>8</v>
      </c>
      <c r="J291" s="163" t="s">
        <v>168</v>
      </c>
      <c r="K291" s="163" t="s">
        <v>66</v>
      </c>
      <c r="L291" s="149">
        <v>4000</v>
      </c>
    </row>
    <row r="292" spans="1:12" ht="15.75" hidden="1">
      <c r="A292" s="220" t="s">
        <v>148</v>
      </c>
      <c r="B292" s="263"/>
      <c r="C292" s="263"/>
      <c r="D292" s="263"/>
      <c r="E292" s="263"/>
      <c r="F292" s="264"/>
      <c r="G292" s="172">
        <v>703</v>
      </c>
      <c r="H292" s="172" t="s">
        <v>31</v>
      </c>
      <c r="I292" s="172" t="s">
        <v>8</v>
      </c>
      <c r="J292" s="163" t="s">
        <v>168</v>
      </c>
      <c r="K292" s="172" t="s">
        <v>136</v>
      </c>
      <c r="L292" s="149">
        <v>1000</v>
      </c>
    </row>
    <row r="293" spans="1:12" s="18" customFormat="1" ht="15.75" hidden="1">
      <c r="A293" s="240" t="s">
        <v>217</v>
      </c>
      <c r="B293" s="253"/>
      <c r="C293" s="253"/>
      <c r="D293" s="253"/>
      <c r="E293" s="253"/>
      <c r="F293" s="254"/>
      <c r="G293" s="173">
        <v>703</v>
      </c>
      <c r="H293" s="174" t="s">
        <v>31</v>
      </c>
      <c r="I293" s="174" t="s">
        <v>8</v>
      </c>
      <c r="J293" s="174" t="s">
        <v>219</v>
      </c>
      <c r="K293" s="174" t="s">
        <v>11</v>
      </c>
      <c r="L293" s="175">
        <f>L294</f>
        <v>0</v>
      </c>
    </row>
    <row r="294" spans="1:12" ht="30.75" customHeight="1" hidden="1">
      <c r="A294" s="243" t="s">
        <v>199</v>
      </c>
      <c r="B294" s="246"/>
      <c r="C294" s="246"/>
      <c r="D294" s="246"/>
      <c r="E294" s="246"/>
      <c r="F294" s="247"/>
      <c r="G294" s="176">
        <v>703</v>
      </c>
      <c r="H294" s="177" t="s">
        <v>31</v>
      </c>
      <c r="I294" s="177" t="s">
        <v>8</v>
      </c>
      <c r="J294" s="177" t="s">
        <v>219</v>
      </c>
      <c r="K294" s="169">
        <v>200</v>
      </c>
      <c r="L294" s="149">
        <f>L295</f>
        <v>0</v>
      </c>
    </row>
    <row r="295" spans="1:12" ht="30" customHeight="1" hidden="1">
      <c r="A295" s="258" t="s">
        <v>111</v>
      </c>
      <c r="B295" s="259"/>
      <c r="C295" s="259"/>
      <c r="D295" s="259"/>
      <c r="E295" s="259"/>
      <c r="F295" s="260"/>
      <c r="G295" s="169">
        <v>703</v>
      </c>
      <c r="H295" s="145" t="s">
        <v>31</v>
      </c>
      <c r="I295" s="145" t="s">
        <v>8</v>
      </c>
      <c r="J295" s="145" t="s">
        <v>219</v>
      </c>
      <c r="K295" s="178">
        <v>240</v>
      </c>
      <c r="L295" s="179">
        <v>0</v>
      </c>
    </row>
    <row r="296" spans="1:12" s="18" customFormat="1" ht="15.75" hidden="1">
      <c r="A296" s="240" t="s">
        <v>235</v>
      </c>
      <c r="B296" s="253"/>
      <c r="C296" s="253"/>
      <c r="D296" s="253"/>
      <c r="E296" s="253"/>
      <c r="F296" s="254"/>
      <c r="G296" s="180">
        <v>703</v>
      </c>
      <c r="H296" s="146">
        <v>11</v>
      </c>
      <c r="I296" s="146" t="s">
        <v>8</v>
      </c>
      <c r="J296" s="146" t="s">
        <v>161</v>
      </c>
      <c r="K296" s="146" t="s">
        <v>11</v>
      </c>
      <c r="L296" s="151">
        <f>L297</f>
        <v>0</v>
      </c>
    </row>
    <row r="297" spans="1:12" ht="54" customHeight="1" hidden="1">
      <c r="A297" s="226" t="s">
        <v>234</v>
      </c>
      <c r="B297" s="227"/>
      <c r="C297" s="227"/>
      <c r="D297" s="227"/>
      <c r="E297" s="227"/>
      <c r="F297" s="228"/>
      <c r="G297" s="169">
        <v>703</v>
      </c>
      <c r="H297" s="145" t="s">
        <v>58</v>
      </c>
      <c r="I297" s="145" t="s">
        <v>8</v>
      </c>
      <c r="J297" s="145" t="s">
        <v>233</v>
      </c>
      <c r="K297" s="145" t="s">
        <v>11</v>
      </c>
      <c r="L297" s="149">
        <f>L298</f>
        <v>0</v>
      </c>
    </row>
    <row r="298" spans="1:12" ht="36.75" customHeight="1" hidden="1">
      <c r="A298" s="243" t="s">
        <v>199</v>
      </c>
      <c r="B298" s="246"/>
      <c r="C298" s="246"/>
      <c r="D298" s="246"/>
      <c r="E298" s="246"/>
      <c r="F298" s="247"/>
      <c r="G298" s="169">
        <v>703</v>
      </c>
      <c r="H298" s="145" t="s">
        <v>58</v>
      </c>
      <c r="I298" s="145" t="s">
        <v>8</v>
      </c>
      <c r="J298" s="145" t="s">
        <v>233</v>
      </c>
      <c r="K298" s="145" t="s">
        <v>201</v>
      </c>
      <c r="L298" s="149">
        <f>L299</f>
        <v>0</v>
      </c>
    </row>
    <row r="299" spans="1:12" ht="40.5" customHeight="1" hidden="1">
      <c r="A299" s="258" t="s">
        <v>111</v>
      </c>
      <c r="B299" s="259"/>
      <c r="C299" s="259"/>
      <c r="D299" s="259"/>
      <c r="E299" s="259"/>
      <c r="F299" s="260"/>
      <c r="G299" s="169">
        <v>703</v>
      </c>
      <c r="H299" s="145" t="s">
        <v>58</v>
      </c>
      <c r="I299" s="145" t="s">
        <v>8</v>
      </c>
      <c r="J299" s="145" t="s">
        <v>233</v>
      </c>
      <c r="K299" s="145" t="s">
        <v>200</v>
      </c>
      <c r="L299" s="149">
        <v>0</v>
      </c>
    </row>
    <row r="300" spans="1:12" s="18" customFormat="1" ht="15.75" hidden="1">
      <c r="A300" s="240" t="s">
        <v>238</v>
      </c>
      <c r="B300" s="253"/>
      <c r="C300" s="253"/>
      <c r="D300" s="253"/>
      <c r="E300" s="253"/>
      <c r="F300" s="254"/>
      <c r="G300" s="146">
        <v>703</v>
      </c>
      <c r="H300" s="146" t="s">
        <v>31</v>
      </c>
      <c r="I300" s="146" t="s">
        <v>19</v>
      </c>
      <c r="J300" s="160" t="s">
        <v>161</v>
      </c>
      <c r="K300" s="146" t="s">
        <v>11</v>
      </c>
      <c r="L300" s="151"/>
    </row>
    <row r="301" spans="1:12" ht="36.75" customHeight="1" hidden="1">
      <c r="A301" s="226" t="s">
        <v>169</v>
      </c>
      <c r="B301" s="227"/>
      <c r="C301" s="227"/>
      <c r="D301" s="227"/>
      <c r="E301" s="227"/>
      <c r="F301" s="228"/>
      <c r="G301" s="145" t="s">
        <v>104</v>
      </c>
      <c r="H301" s="145" t="s">
        <v>31</v>
      </c>
      <c r="I301" s="145" t="s">
        <v>19</v>
      </c>
      <c r="J301" s="163" t="s">
        <v>168</v>
      </c>
      <c r="K301" s="145" t="s">
        <v>11</v>
      </c>
      <c r="L301" s="149"/>
    </row>
    <row r="302" spans="1:12" ht="67.5" customHeight="1" hidden="1">
      <c r="A302" s="243" t="s">
        <v>208</v>
      </c>
      <c r="B302" s="246"/>
      <c r="C302" s="246"/>
      <c r="D302" s="246"/>
      <c r="E302" s="246"/>
      <c r="F302" s="247"/>
      <c r="G302" s="145" t="s">
        <v>104</v>
      </c>
      <c r="H302" s="145" t="s">
        <v>31</v>
      </c>
      <c r="I302" s="145" t="s">
        <v>19</v>
      </c>
      <c r="J302" s="163" t="s">
        <v>168</v>
      </c>
      <c r="K302" s="145" t="s">
        <v>207</v>
      </c>
      <c r="L302" s="149"/>
    </row>
    <row r="303" spans="1:12" ht="15.75" customHeight="1" hidden="1">
      <c r="A303" s="243" t="s">
        <v>214</v>
      </c>
      <c r="B303" s="246"/>
      <c r="C303" s="246"/>
      <c r="D303" s="246"/>
      <c r="E303" s="246"/>
      <c r="F303" s="247"/>
      <c r="G303" s="145" t="s">
        <v>104</v>
      </c>
      <c r="H303" s="145" t="s">
        <v>31</v>
      </c>
      <c r="I303" s="145" t="s">
        <v>19</v>
      </c>
      <c r="J303" s="163" t="s">
        <v>168</v>
      </c>
      <c r="K303" s="145" t="s">
        <v>213</v>
      </c>
      <c r="L303" s="149"/>
    </row>
    <row r="304" spans="1:12" ht="35.25" customHeight="1" hidden="1">
      <c r="A304" s="226" t="s">
        <v>199</v>
      </c>
      <c r="B304" s="227"/>
      <c r="C304" s="227"/>
      <c r="D304" s="227"/>
      <c r="E304" s="227"/>
      <c r="F304" s="228"/>
      <c r="G304" s="145" t="s">
        <v>104</v>
      </c>
      <c r="H304" s="145" t="s">
        <v>31</v>
      </c>
      <c r="I304" s="145" t="s">
        <v>19</v>
      </c>
      <c r="J304" s="163" t="s">
        <v>168</v>
      </c>
      <c r="K304" s="145" t="s">
        <v>201</v>
      </c>
      <c r="L304" s="149"/>
    </row>
    <row r="305" spans="1:12" ht="15.75" customHeight="1" hidden="1">
      <c r="A305" s="255"/>
      <c r="B305" s="256"/>
      <c r="C305" s="256"/>
      <c r="D305" s="256"/>
      <c r="E305" s="256"/>
      <c r="F305" s="257"/>
      <c r="G305" s="145" t="s">
        <v>104</v>
      </c>
      <c r="H305" s="145" t="s">
        <v>31</v>
      </c>
      <c r="I305" s="145" t="s">
        <v>19</v>
      </c>
      <c r="J305" s="163" t="s">
        <v>168</v>
      </c>
      <c r="K305" s="145"/>
      <c r="L305" s="149"/>
    </row>
    <row r="306" spans="1:12" ht="15.75" customHeight="1" hidden="1">
      <c r="A306" s="255"/>
      <c r="B306" s="256"/>
      <c r="C306" s="256"/>
      <c r="D306" s="256"/>
      <c r="E306" s="256"/>
      <c r="F306" s="257"/>
      <c r="G306" s="145" t="s">
        <v>104</v>
      </c>
      <c r="H306" s="145" t="s">
        <v>31</v>
      </c>
      <c r="I306" s="145" t="s">
        <v>19</v>
      </c>
      <c r="J306" s="163" t="s">
        <v>168</v>
      </c>
      <c r="K306" s="145"/>
      <c r="L306" s="149"/>
    </row>
    <row r="307" spans="1:12" ht="15.75" customHeight="1" hidden="1">
      <c r="A307" s="255"/>
      <c r="B307" s="256"/>
      <c r="C307" s="256"/>
      <c r="D307" s="256"/>
      <c r="E307" s="256"/>
      <c r="F307" s="257"/>
      <c r="G307" s="145" t="s">
        <v>104</v>
      </c>
      <c r="H307" s="145" t="s">
        <v>31</v>
      </c>
      <c r="I307" s="145" t="s">
        <v>19</v>
      </c>
      <c r="J307" s="163" t="s">
        <v>168</v>
      </c>
      <c r="K307" s="145"/>
      <c r="L307" s="149"/>
    </row>
    <row r="308" spans="1:12" ht="15.75" customHeight="1" hidden="1">
      <c r="A308" s="255"/>
      <c r="B308" s="256"/>
      <c r="C308" s="256"/>
      <c r="D308" s="256"/>
      <c r="E308" s="256"/>
      <c r="F308" s="257"/>
      <c r="G308" s="145" t="s">
        <v>104</v>
      </c>
      <c r="H308" s="145" t="s">
        <v>31</v>
      </c>
      <c r="I308" s="145" t="s">
        <v>19</v>
      </c>
      <c r="J308" s="163" t="s">
        <v>168</v>
      </c>
      <c r="K308" s="145"/>
      <c r="L308" s="149"/>
    </row>
    <row r="309" spans="1:12" ht="15.75" hidden="1">
      <c r="A309" s="255"/>
      <c r="B309" s="256"/>
      <c r="C309" s="256"/>
      <c r="D309" s="256"/>
      <c r="E309" s="256"/>
      <c r="F309" s="257"/>
      <c r="G309" s="145" t="s">
        <v>104</v>
      </c>
      <c r="H309" s="145" t="s">
        <v>31</v>
      </c>
      <c r="I309" s="145" t="s">
        <v>19</v>
      </c>
      <c r="J309" s="163" t="s">
        <v>168</v>
      </c>
      <c r="K309" s="145"/>
      <c r="L309" s="149"/>
    </row>
    <row r="310" spans="1:12" ht="15.75" hidden="1">
      <c r="A310" s="255"/>
      <c r="B310" s="256"/>
      <c r="C310" s="256"/>
      <c r="D310" s="256"/>
      <c r="E310" s="256"/>
      <c r="F310" s="257"/>
      <c r="G310" s="145" t="s">
        <v>104</v>
      </c>
      <c r="H310" s="145" t="s">
        <v>31</v>
      </c>
      <c r="I310" s="145" t="s">
        <v>19</v>
      </c>
      <c r="J310" s="163" t="s">
        <v>168</v>
      </c>
      <c r="K310" s="145"/>
      <c r="L310" s="149"/>
    </row>
    <row r="311" spans="1:12" ht="15.75" hidden="1">
      <c r="A311" s="255"/>
      <c r="B311" s="256"/>
      <c r="C311" s="256"/>
      <c r="D311" s="256"/>
      <c r="E311" s="256"/>
      <c r="F311" s="257"/>
      <c r="G311" s="145" t="s">
        <v>104</v>
      </c>
      <c r="H311" s="145" t="s">
        <v>31</v>
      </c>
      <c r="I311" s="145" t="s">
        <v>19</v>
      </c>
      <c r="J311" s="163" t="s">
        <v>168</v>
      </c>
      <c r="K311" s="145"/>
      <c r="L311" s="149"/>
    </row>
    <row r="312" spans="1:12" ht="15.75" hidden="1">
      <c r="A312" s="255"/>
      <c r="B312" s="256"/>
      <c r="C312" s="256"/>
      <c r="D312" s="256"/>
      <c r="E312" s="256"/>
      <c r="F312" s="257"/>
      <c r="G312" s="145" t="s">
        <v>104</v>
      </c>
      <c r="H312" s="145" t="s">
        <v>31</v>
      </c>
      <c r="I312" s="145" t="s">
        <v>19</v>
      </c>
      <c r="J312" s="163" t="s">
        <v>168</v>
      </c>
      <c r="K312" s="145"/>
      <c r="L312" s="149"/>
    </row>
    <row r="313" spans="1:12" ht="15.75" hidden="1">
      <c r="A313" s="255"/>
      <c r="B313" s="256"/>
      <c r="C313" s="256"/>
      <c r="D313" s="256"/>
      <c r="E313" s="256"/>
      <c r="F313" s="257"/>
      <c r="G313" s="145" t="s">
        <v>104</v>
      </c>
      <c r="H313" s="145" t="s">
        <v>31</v>
      </c>
      <c r="I313" s="145" t="s">
        <v>19</v>
      </c>
      <c r="J313" s="148"/>
      <c r="K313" s="148"/>
      <c r="L313" s="149"/>
    </row>
    <row r="314" spans="1:12" ht="36.75" customHeight="1" hidden="1">
      <c r="A314" s="226" t="s">
        <v>111</v>
      </c>
      <c r="B314" s="227"/>
      <c r="C314" s="227"/>
      <c r="D314" s="227"/>
      <c r="E314" s="227"/>
      <c r="F314" s="228"/>
      <c r="G314" s="145" t="s">
        <v>104</v>
      </c>
      <c r="H314" s="145" t="s">
        <v>31</v>
      </c>
      <c r="I314" s="145" t="s">
        <v>19</v>
      </c>
      <c r="J314" s="163" t="s">
        <v>168</v>
      </c>
      <c r="K314" s="169">
        <v>240</v>
      </c>
      <c r="L314" s="149"/>
    </row>
    <row r="315" spans="1:12" ht="36.75" customHeight="1">
      <c r="A315" s="222" t="s">
        <v>281</v>
      </c>
      <c r="B315" s="232"/>
      <c r="C315" s="232"/>
      <c r="D315" s="232"/>
      <c r="E315" s="232"/>
      <c r="F315" s="233"/>
      <c r="G315" s="146" t="s">
        <v>282</v>
      </c>
      <c r="H315" s="146" t="s">
        <v>9</v>
      </c>
      <c r="I315" s="146" t="s">
        <v>9</v>
      </c>
      <c r="J315" s="160"/>
      <c r="K315" s="146" t="s">
        <v>11</v>
      </c>
      <c r="L315" s="151">
        <f>L316</f>
        <v>1404067</v>
      </c>
    </row>
    <row r="316" spans="1:12" ht="51" customHeight="1">
      <c r="A316" s="222" t="s">
        <v>273</v>
      </c>
      <c r="B316" s="223"/>
      <c r="C316" s="223"/>
      <c r="D316" s="223"/>
      <c r="E316" s="223"/>
      <c r="F316" s="224"/>
      <c r="G316" s="146" t="s">
        <v>283</v>
      </c>
      <c r="H316" s="146" t="s">
        <v>9</v>
      </c>
      <c r="I316" s="146" t="s">
        <v>9</v>
      </c>
      <c r="J316" s="160" t="s">
        <v>161</v>
      </c>
      <c r="K316" s="160" t="s">
        <v>11</v>
      </c>
      <c r="L316" s="151">
        <f>L317</f>
        <v>1404067</v>
      </c>
    </row>
    <row r="317" spans="1:12" ht="35.25" customHeight="1">
      <c r="A317" s="222" t="s">
        <v>169</v>
      </c>
      <c r="B317" s="221"/>
      <c r="C317" s="221"/>
      <c r="D317" s="221"/>
      <c r="E317" s="221"/>
      <c r="F317" s="225"/>
      <c r="G317" s="146" t="s">
        <v>284</v>
      </c>
      <c r="H317" s="146" t="s">
        <v>9</v>
      </c>
      <c r="I317" s="146" t="s">
        <v>9</v>
      </c>
      <c r="J317" s="160"/>
      <c r="K317" s="160" t="s">
        <v>11</v>
      </c>
      <c r="L317" s="151">
        <f>L319+L321</f>
        <v>1404067</v>
      </c>
    </row>
    <row r="318" spans="1:12" ht="36.75" customHeight="1" hidden="1">
      <c r="A318" s="226"/>
      <c r="B318" s="227"/>
      <c r="C318" s="227"/>
      <c r="D318" s="227"/>
      <c r="E318" s="227"/>
      <c r="F318" s="228"/>
      <c r="G318" s="145"/>
      <c r="H318" s="145"/>
      <c r="I318" s="145"/>
      <c r="J318" s="163"/>
      <c r="K318" s="163"/>
      <c r="L318" s="149"/>
    </row>
    <row r="319" spans="1:12" ht="65.25" customHeight="1">
      <c r="A319" s="243" t="s">
        <v>208</v>
      </c>
      <c r="B319" s="246"/>
      <c r="C319" s="246"/>
      <c r="D319" s="246"/>
      <c r="E319" s="246"/>
      <c r="F319" s="247"/>
      <c r="G319" s="145" t="s">
        <v>284</v>
      </c>
      <c r="H319" s="145" t="s">
        <v>31</v>
      </c>
      <c r="I319" s="145" t="s">
        <v>19</v>
      </c>
      <c r="J319" s="163" t="s">
        <v>239</v>
      </c>
      <c r="K319" s="145" t="s">
        <v>207</v>
      </c>
      <c r="L319" s="149">
        <v>1264555</v>
      </c>
    </row>
    <row r="320" spans="1:12" ht="24" customHeight="1" hidden="1">
      <c r="A320" s="243" t="s">
        <v>214</v>
      </c>
      <c r="B320" s="246"/>
      <c r="C320" s="246"/>
      <c r="D320" s="246"/>
      <c r="E320" s="246"/>
      <c r="F320" s="247"/>
      <c r="G320" s="145" t="s">
        <v>284</v>
      </c>
      <c r="H320" s="145" t="s">
        <v>31</v>
      </c>
      <c r="I320" s="145" t="s">
        <v>19</v>
      </c>
      <c r="J320" s="163" t="s">
        <v>239</v>
      </c>
      <c r="K320" s="145" t="s">
        <v>213</v>
      </c>
      <c r="L320" s="149">
        <v>0</v>
      </c>
    </row>
    <row r="321" spans="1:12" ht="33.75" customHeight="1">
      <c r="A321" s="220" t="s">
        <v>202</v>
      </c>
      <c r="B321" s="221"/>
      <c r="C321" s="221"/>
      <c r="D321" s="221"/>
      <c r="E321" s="221"/>
      <c r="F321" s="225"/>
      <c r="G321" s="145" t="s">
        <v>284</v>
      </c>
      <c r="H321" s="145" t="s">
        <v>31</v>
      </c>
      <c r="I321" s="145" t="s">
        <v>19</v>
      </c>
      <c r="J321" s="163" t="s">
        <v>239</v>
      </c>
      <c r="K321" s="145" t="s">
        <v>201</v>
      </c>
      <c r="L321" s="149">
        <v>139512</v>
      </c>
    </row>
    <row r="322" spans="1:12" ht="33.75" customHeight="1" hidden="1">
      <c r="A322" s="220" t="s">
        <v>199</v>
      </c>
      <c r="B322" s="221"/>
      <c r="C322" s="221"/>
      <c r="D322" s="221"/>
      <c r="E322" s="221"/>
      <c r="F322" s="225"/>
      <c r="G322" s="177" t="s">
        <v>284</v>
      </c>
      <c r="H322" s="177" t="s">
        <v>31</v>
      </c>
      <c r="I322" s="177" t="s">
        <v>19</v>
      </c>
      <c r="J322" s="181" t="s">
        <v>239</v>
      </c>
      <c r="K322" s="177" t="s">
        <v>200</v>
      </c>
      <c r="L322" s="182">
        <v>0</v>
      </c>
    </row>
    <row r="323" spans="1:12" s="18" customFormat="1" ht="15.75" customHeight="1">
      <c r="A323" s="240" t="s">
        <v>285</v>
      </c>
      <c r="B323" s="253"/>
      <c r="C323" s="253"/>
      <c r="D323" s="253"/>
      <c r="E323" s="253"/>
      <c r="F323" s="254"/>
      <c r="G323" s="143" t="s">
        <v>287</v>
      </c>
      <c r="H323" s="146" t="s">
        <v>9</v>
      </c>
      <c r="I323" s="146" t="s">
        <v>9</v>
      </c>
      <c r="J323" s="146"/>
      <c r="K323" s="146" t="s">
        <v>11</v>
      </c>
      <c r="L323" s="151">
        <f>L324</f>
        <v>2094560</v>
      </c>
    </row>
    <row r="324" spans="1:12" ht="15.75" customHeight="1">
      <c r="A324" s="240" t="s">
        <v>286</v>
      </c>
      <c r="B324" s="253"/>
      <c r="C324" s="253"/>
      <c r="D324" s="253"/>
      <c r="E324" s="253"/>
      <c r="F324" s="254"/>
      <c r="G324" s="143" t="s">
        <v>288</v>
      </c>
      <c r="H324" s="146" t="s">
        <v>9</v>
      </c>
      <c r="I324" s="146" t="s">
        <v>9</v>
      </c>
      <c r="J324" s="146"/>
      <c r="K324" s="146" t="s">
        <v>11</v>
      </c>
      <c r="L324" s="151">
        <f>L325</f>
        <v>2094560</v>
      </c>
    </row>
    <row r="325" spans="1:12" ht="45.75" customHeight="1">
      <c r="A325" s="222" t="s">
        <v>292</v>
      </c>
      <c r="B325" s="223"/>
      <c r="C325" s="223"/>
      <c r="D325" s="223"/>
      <c r="E325" s="223"/>
      <c r="F325" s="224"/>
      <c r="G325" s="143" t="s">
        <v>289</v>
      </c>
      <c r="H325" s="146" t="s">
        <v>9</v>
      </c>
      <c r="I325" s="146" t="s">
        <v>9</v>
      </c>
      <c r="J325" s="146"/>
      <c r="K325" s="146" t="s">
        <v>11</v>
      </c>
      <c r="L325" s="151">
        <f>L326</f>
        <v>2094560</v>
      </c>
    </row>
    <row r="326" spans="1:12" ht="48" customHeight="1">
      <c r="A326" s="222" t="s">
        <v>273</v>
      </c>
      <c r="B326" s="223"/>
      <c r="C326" s="223"/>
      <c r="D326" s="223"/>
      <c r="E326" s="223"/>
      <c r="F326" s="224"/>
      <c r="G326" s="143" t="s">
        <v>290</v>
      </c>
      <c r="H326" s="146" t="s">
        <v>9</v>
      </c>
      <c r="I326" s="146" t="s">
        <v>9</v>
      </c>
      <c r="J326" s="146"/>
      <c r="K326" s="146" t="s">
        <v>11</v>
      </c>
      <c r="L326" s="151">
        <f>L327</f>
        <v>2094560</v>
      </c>
    </row>
    <row r="327" spans="1:12" ht="36" customHeight="1">
      <c r="A327" s="222" t="s">
        <v>293</v>
      </c>
      <c r="B327" s="223"/>
      <c r="C327" s="223"/>
      <c r="D327" s="223"/>
      <c r="E327" s="223"/>
      <c r="F327" s="224"/>
      <c r="G327" s="143" t="s">
        <v>291</v>
      </c>
      <c r="H327" s="146" t="s">
        <v>9</v>
      </c>
      <c r="I327" s="146" t="s">
        <v>9</v>
      </c>
      <c r="J327" s="146"/>
      <c r="K327" s="146" t="s">
        <v>11</v>
      </c>
      <c r="L327" s="151">
        <f>L328</f>
        <v>2094560</v>
      </c>
    </row>
    <row r="328" spans="1:12" ht="34.5" customHeight="1">
      <c r="A328" s="243" t="s">
        <v>202</v>
      </c>
      <c r="B328" s="246"/>
      <c r="C328" s="246"/>
      <c r="D328" s="246"/>
      <c r="E328" s="246"/>
      <c r="F328" s="247"/>
      <c r="G328" s="147" t="s">
        <v>291</v>
      </c>
      <c r="H328" s="145" t="s">
        <v>13</v>
      </c>
      <c r="I328" s="145" t="s">
        <v>61</v>
      </c>
      <c r="J328" s="145"/>
      <c r="K328" s="145" t="s">
        <v>201</v>
      </c>
      <c r="L328" s="149">
        <v>2094560</v>
      </c>
    </row>
    <row r="329" spans="1:12" ht="32.25" customHeight="1" hidden="1" thickBot="1">
      <c r="A329" s="243" t="s">
        <v>199</v>
      </c>
      <c r="B329" s="246"/>
      <c r="C329" s="246"/>
      <c r="D329" s="246"/>
      <c r="E329" s="246"/>
      <c r="F329" s="247"/>
      <c r="G329" s="147" t="s">
        <v>291</v>
      </c>
      <c r="H329" s="145" t="s">
        <v>13</v>
      </c>
      <c r="I329" s="145" t="s">
        <v>61</v>
      </c>
      <c r="J329" s="145"/>
      <c r="K329" s="145" t="s">
        <v>200</v>
      </c>
      <c r="L329" s="150">
        <v>0</v>
      </c>
    </row>
    <row r="330" spans="1:12" ht="50.25" customHeight="1">
      <c r="A330" s="222" t="s">
        <v>294</v>
      </c>
      <c r="B330" s="223"/>
      <c r="C330" s="223"/>
      <c r="D330" s="223"/>
      <c r="E330" s="223"/>
      <c r="F330" s="224"/>
      <c r="G330" s="143" t="s">
        <v>297</v>
      </c>
      <c r="H330" s="146" t="s">
        <v>9</v>
      </c>
      <c r="I330" s="146" t="s">
        <v>9</v>
      </c>
      <c r="J330" s="146"/>
      <c r="K330" s="146" t="s">
        <v>11</v>
      </c>
      <c r="L330" s="151">
        <f>L331</f>
        <v>39100.66</v>
      </c>
    </row>
    <row r="331" spans="1:12" ht="35.25" customHeight="1">
      <c r="A331" s="222" t="s">
        <v>295</v>
      </c>
      <c r="B331" s="223"/>
      <c r="C331" s="223"/>
      <c r="D331" s="223"/>
      <c r="E331" s="223"/>
      <c r="F331" s="224"/>
      <c r="G331" s="143" t="s">
        <v>298</v>
      </c>
      <c r="H331" s="146" t="s">
        <v>9</v>
      </c>
      <c r="I331" s="146" t="s">
        <v>9</v>
      </c>
      <c r="J331" s="146"/>
      <c r="K331" s="146" t="s">
        <v>11</v>
      </c>
      <c r="L331" s="151">
        <f>L332</f>
        <v>39100.66</v>
      </c>
    </row>
    <row r="332" spans="1:12" ht="34.5" customHeight="1">
      <c r="A332" s="222" t="s">
        <v>296</v>
      </c>
      <c r="B332" s="223"/>
      <c r="C332" s="223"/>
      <c r="D332" s="223"/>
      <c r="E332" s="223"/>
      <c r="F332" s="224"/>
      <c r="G332" s="143" t="s">
        <v>299</v>
      </c>
      <c r="H332" s="146" t="s">
        <v>9</v>
      </c>
      <c r="I332" s="146" t="s">
        <v>9</v>
      </c>
      <c r="J332" s="146"/>
      <c r="K332" s="146" t="s">
        <v>11</v>
      </c>
      <c r="L332" s="151">
        <f>L333</f>
        <v>39100.66</v>
      </c>
    </row>
    <row r="333" spans="1:12" ht="39" customHeight="1">
      <c r="A333" s="222" t="s">
        <v>232</v>
      </c>
      <c r="B333" s="223"/>
      <c r="C333" s="223"/>
      <c r="D333" s="223"/>
      <c r="E333" s="223"/>
      <c r="F333" s="224"/>
      <c r="G333" s="143" t="s">
        <v>300</v>
      </c>
      <c r="H333" s="146" t="s">
        <v>9</v>
      </c>
      <c r="I333" s="146" t="s">
        <v>9</v>
      </c>
      <c r="J333" s="146"/>
      <c r="K333" s="146" t="s">
        <v>11</v>
      </c>
      <c r="L333" s="151">
        <f>L334</f>
        <v>39100.66</v>
      </c>
    </row>
    <row r="334" spans="1:12" ht="15.75">
      <c r="A334" s="220" t="s">
        <v>225</v>
      </c>
      <c r="B334" s="221"/>
      <c r="C334" s="221"/>
      <c r="D334" s="221"/>
      <c r="E334" s="221"/>
      <c r="F334" s="225"/>
      <c r="G334" s="147" t="s">
        <v>300</v>
      </c>
      <c r="H334" s="145" t="s">
        <v>8</v>
      </c>
      <c r="I334" s="145" t="s">
        <v>227</v>
      </c>
      <c r="J334" s="145"/>
      <c r="K334" s="145" t="s">
        <v>17</v>
      </c>
      <c r="L334" s="149">
        <v>39100.66</v>
      </c>
    </row>
    <row r="335" spans="1:15" ht="15.75" hidden="1">
      <c r="A335" s="220" t="s">
        <v>226</v>
      </c>
      <c r="B335" s="221"/>
      <c r="C335" s="221"/>
      <c r="D335" s="221"/>
      <c r="E335" s="221"/>
      <c r="F335" s="225"/>
      <c r="G335" s="147" t="s">
        <v>300</v>
      </c>
      <c r="H335" s="145" t="s">
        <v>8</v>
      </c>
      <c r="I335" s="145" t="s">
        <v>227</v>
      </c>
      <c r="J335" s="145"/>
      <c r="K335" s="145" t="s">
        <v>224</v>
      </c>
      <c r="L335" s="149">
        <v>0</v>
      </c>
      <c r="O335" s="197"/>
    </row>
    <row r="336" spans="1:15" ht="48" customHeight="1" hidden="1">
      <c r="A336" s="231" t="s">
        <v>358</v>
      </c>
      <c r="B336" s="232"/>
      <c r="C336" s="232"/>
      <c r="D336" s="232"/>
      <c r="E336" s="232"/>
      <c r="F336" s="233"/>
      <c r="G336" s="143" t="s">
        <v>357</v>
      </c>
      <c r="H336" s="146" t="s">
        <v>9</v>
      </c>
      <c r="I336" s="146" t="s">
        <v>9</v>
      </c>
      <c r="J336" s="146"/>
      <c r="K336" s="146" t="s">
        <v>11</v>
      </c>
      <c r="L336" s="151">
        <f>L337</f>
        <v>0</v>
      </c>
      <c r="O336" s="197"/>
    </row>
    <row r="337" spans="1:15" ht="15.75" customHeight="1" hidden="1">
      <c r="A337" s="220" t="s">
        <v>225</v>
      </c>
      <c r="B337" s="221"/>
      <c r="C337" s="221"/>
      <c r="D337" s="221"/>
      <c r="E337" s="221"/>
      <c r="F337" s="225"/>
      <c r="G337" s="147" t="s">
        <v>357</v>
      </c>
      <c r="H337" s="145" t="s">
        <v>8</v>
      </c>
      <c r="I337" s="145" t="s">
        <v>227</v>
      </c>
      <c r="J337" s="145"/>
      <c r="K337" s="145" t="s">
        <v>17</v>
      </c>
      <c r="L337" s="149">
        <v>0</v>
      </c>
      <c r="O337" s="197"/>
    </row>
    <row r="338" spans="1:12" s="18" customFormat="1" ht="15.75">
      <c r="A338" s="250" t="s">
        <v>301</v>
      </c>
      <c r="B338" s="251"/>
      <c r="C338" s="251"/>
      <c r="D338" s="251"/>
      <c r="E338" s="251"/>
      <c r="F338" s="252"/>
      <c r="G338" s="157"/>
      <c r="H338" s="156"/>
      <c r="I338" s="156"/>
      <c r="J338" s="156"/>
      <c r="K338" s="156"/>
      <c r="L338" s="158">
        <f>L339+L343+L357+L367+L372</f>
        <v>6020733.88</v>
      </c>
    </row>
    <row r="339" spans="1:12" ht="18" customHeight="1">
      <c r="A339" s="222" t="s">
        <v>302</v>
      </c>
      <c r="B339" s="223"/>
      <c r="C339" s="223"/>
      <c r="D339" s="223"/>
      <c r="E339" s="223"/>
      <c r="F339" s="224"/>
      <c r="G339" s="143" t="s">
        <v>304</v>
      </c>
      <c r="H339" s="145" t="s">
        <v>9</v>
      </c>
      <c r="I339" s="145" t="s">
        <v>9</v>
      </c>
      <c r="J339" s="145"/>
      <c r="K339" s="145" t="s">
        <v>11</v>
      </c>
      <c r="L339" s="151">
        <f>L340</f>
        <v>180000</v>
      </c>
    </row>
    <row r="340" spans="1:12" ht="33.75" customHeight="1">
      <c r="A340" s="222" t="s">
        <v>303</v>
      </c>
      <c r="B340" s="223"/>
      <c r="C340" s="223"/>
      <c r="D340" s="223"/>
      <c r="E340" s="223"/>
      <c r="F340" s="224"/>
      <c r="G340" s="143" t="s">
        <v>305</v>
      </c>
      <c r="H340" s="145" t="s">
        <v>9</v>
      </c>
      <c r="I340" s="145" t="s">
        <v>9</v>
      </c>
      <c r="J340" s="145"/>
      <c r="K340" s="145" t="s">
        <v>11</v>
      </c>
      <c r="L340" s="151">
        <f>L341</f>
        <v>180000</v>
      </c>
    </row>
    <row r="341" spans="1:12" ht="15.75">
      <c r="A341" s="220" t="s">
        <v>212</v>
      </c>
      <c r="B341" s="221"/>
      <c r="C341" s="221"/>
      <c r="D341" s="221"/>
      <c r="E341" s="221"/>
      <c r="F341" s="225"/>
      <c r="G341" s="147" t="s">
        <v>305</v>
      </c>
      <c r="H341" s="145" t="s">
        <v>78</v>
      </c>
      <c r="I341" s="145" t="s">
        <v>8</v>
      </c>
      <c r="J341" s="145"/>
      <c r="K341" s="145" t="s">
        <v>211</v>
      </c>
      <c r="L341" s="149">
        <v>180000</v>
      </c>
    </row>
    <row r="342" spans="1:12" ht="15.75" hidden="1">
      <c r="A342" s="220" t="s">
        <v>215</v>
      </c>
      <c r="B342" s="221"/>
      <c r="C342" s="221"/>
      <c r="D342" s="221"/>
      <c r="E342" s="221"/>
      <c r="F342" s="225"/>
      <c r="G342" s="147" t="s">
        <v>305</v>
      </c>
      <c r="H342" s="145" t="s">
        <v>78</v>
      </c>
      <c r="I342" s="145" t="s">
        <v>8</v>
      </c>
      <c r="J342" s="145"/>
      <c r="K342" s="145" t="s">
        <v>11</v>
      </c>
      <c r="L342" s="149">
        <v>0</v>
      </c>
    </row>
    <row r="343" spans="1:12" ht="18" customHeight="1">
      <c r="A343" s="231" t="s">
        <v>306</v>
      </c>
      <c r="B343" s="232"/>
      <c r="C343" s="232"/>
      <c r="D343" s="232"/>
      <c r="E343" s="232"/>
      <c r="F343" s="233"/>
      <c r="G343" s="143" t="s">
        <v>308</v>
      </c>
      <c r="H343" s="146" t="s">
        <v>9</v>
      </c>
      <c r="I343" s="146" t="s">
        <v>9</v>
      </c>
      <c r="J343" s="146"/>
      <c r="K343" s="146" t="s">
        <v>11</v>
      </c>
      <c r="L343" s="153">
        <f>L344</f>
        <v>871734.16</v>
      </c>
    </row>
    <row r="344" spans="1:12" ht="30.75" customHeight="1">
      <c r="A344" s="222" t="s">
        <v>307</v>
      </c>
      <c r="B344" s="223"/>
      <c r="C344" s="223"/>
      <c r="D344" s="223"/>
      <c r="E344" s="223"/>
      <c r="F344" s="224"/>
      <c r="G344" s="143" t="s">
        <v>309</v>
      </c>
      <c r="H344" s="146" t="s">
        <v>9</v>
      </c>
      <c r="I344" s="146" t="s">
        <v>9</v>
      </c>
      <c r="J344" s="146"/>
      <c r="K344" s="146" t="s">
        <v>11</v>
      </c>
      <c r="L344" s="153">
        <f>L345</f>
        <v>871734.16</v>
      </c>
    </row>
    <row r="345" spans="1:12" ht="47.25" customHeight="1">
      <c r="A345" s="222" t="s">
        <v>273</v>
      </c>
      <c r="B345" s="223"/>
      <c r="C345" s="223"/>
      <c r="D345" s="223"/>
      <c r="E345" s="223"/>
      <c r="F345" s="224"/>
      <c r="G345" s="143" t="s">
        <v>310</v>
      </c>
      <c r="H345" s="146" t="s">
        <v>9</v>
      </c>
      <c r="I345" s="146" t="s">
        <v>9</v>
      </c>
      <c r="J345" s="146"/>
      <c r="K345" s="146" t="s">
        <v>11</v>
      </c>
      <c r="L345" s="153">
        <f>L346+L349</f>
        <v>871734.16</v>
      </c>
    </row>
    <row r="346" spans="1:12" ht="33.75" customHeight="1">
      <c r="A346" s="222" t="s">
        <v>151</v>
      </c>
      <c r="B346" s="223"/>
      <c r="C346" s="223"/>
      <c r="D346" s="223"/>
      <c r="E346" s="223"/>
      <c r="F346" s="224"/>
      <c r="G346" s="143" t="s">
        <v>311</v>
      </c>
      <c r="H346" s="146" t="s">
        <v>9</v>
      </c>
      <c r="I346" s="146" t="s">
        <v>9</v>
      </c>
      <c r="J346" s="146"/>
      <c r="K346" s="146" t="s">
        <v>11</v>
      </c>
      <c r="L346" s="153">
        <f>L347</f>
        <v>849734.16</v>
      </c>
    </row>
    <row r="347" spans="1:12" ht="62.25" customHeight="1">
      <c r="A347" s="226" t="s">
        <v>312</v>
      </c>
      <c r="B347" s="221"/>
      <c r="C347" s="221"/>
      <c r="D347" s="221"/>
      <c r="E347" s="221"/>
      <c r="F347" s="225"/>
      <c r="G347" s="147" t="s">
        <v>311</v>
      </c>
      <c r="H347" s="145" t="s">
        <v>8</v>
      </c>
      <c r="I347" s="145" t="s">
        <v>19</v>
      </c>
      <c r="J347" s="145"/>
      <c r="K347" s="145" t="s">
        <v>207</v>
      </c>
      <c r="L347" s="152">
        <v>849734.16</v>
      </c>
    </row>
    <row r="348" spans="1:12" ht="34.5" customHeight="1" hidden="1">
      <c r="A348" s="226" t="s">
        <v>313</v>
      </c>
      <c r="B348" s="221"/>
      <c r="C348" s="221"/>
      <c r="D348" s="221"/>
      <c r="E348" s="221"/>
      <c r="F348" s="225"/>
      <c r="G348" s="147" t="s">
        <v>311</v>
      </c>
      <c r="H348" s="145" t="s">
        <v>8</v>
      </c>
      <c r="I348" s="145" t="s">
        <v>19</v>
      </c>
      <c r="J348" s="145"/>
      <c r="K348" s="145" t="s">
        <v>213</v>
      </c>
      <c r="L348" s="152">
        <v>0</v>
      </c>
    </row>
    <row r="349" spans="1:12" s="18" customFormat="1" ht="29.25" customHeight="1">
      <c r="A349" s="222" t="s">
        <v>314</v>
      </c>
      <c r="B349" s="232"/>
      <c r="C349" s="232"/>
      <c r="D349" s="232"/>
      <c r="E349" s="232"/>
      <c r="F349" s="233"/>
      <c r="G349" s="143" t="s">
        <v>316</v>
      </c>
      <c r="H349" s="143" t="s">
        <v>9</v>
      </c>
      <c r="I349" s="143" t="s">
        <v>9</v>
      </c>
      <c r="J349" s="143" t="s">
        <v>11</v>
      </c>
      <c r="K349" s="146" t="s">
        <v>11</v>
      </c>
      <c r="L349" s="153">
        <f>L350</f>
        <v>22000</v>
      </c>
    </row>
    <row r="350" spans="1:12" ht="15.75">
      <c r="A350" s="226" t="s">
        <v>206</v>
      </c>
      <c r="B350" s="221"/>
      <c r="C350" s="221"/>
      <c r="D350" s="221"/>
      <c r="E350" s="221"/>
      <c r="F350" s="225"/>
      <c r="G350" s="147" t="s">
        <v>316</v>
      </c>
      <c r="H350" s="147" t="s">
        <v>8</v>
      </c>
      <c r="I350" s="147" t="s">
        <v>120</v>
      </c>
      <c r="J350" s="147" t="s">
        <v>203</v>
      </c>
      <c r="K350" s="145" t="s">
        <v>203</v>
      </c>
      <c r="L350" s="152">
        <v>22000</v>
      </c>
    </row>
    <row r="351" spans="1:12" ht="15.75" hidden="1">
      <c r="A351" s="226" t="s">
        <v>315</v>
      </c>
      <c r="B351" s="221"/>
      <c r="C351" s="221"/>
      <c r="D351" s="221"/>
      <c r="E351" s="221"/>
      <c r="F351" s="225"/>
      <c r="G351" s="147" t="s">
        <v>316</v>
      </c>
      <c r="H351" s="147" t="s">
        <v>8</v>
      </c>
      <c r="I351" s="147" t="s">
        <v>120</v>
      </c>
      <c r="J351" s="147" t="s">
        <v>204</v>
      </c>
      <c r="K351" s="145" t="s">
        <v>204</v>
      </c>
      <c r="L351" s="152">
        <v>0</v>
      </c>
    </row>
    <row r="352" spans="1:12" ht="31.5" customHeight="1">
      <c r="A352" s="226" t="s">
        <v>376</v>
      </c>
      <c r="B352" s="221"/>
      <c r="C352" s="221"/>
      <c r="D352" s="221"/>
      <c r="E352" s="221"/>
      <c r="F352" s="225"/>
      <c r="G352" s="143" t="s">
        <v>375</v>
      </c>
      <c r="H352" s="143" t="s">
        <v>9</v>
      </c>
      <c r="I352" s="143" t="s">
        <v>9</v>
      </c>
      <c r="J352" s="143"/>
      <c r="K352" s="146" t="s">
        <v>11</v>
      </c>
      <c r="L352" s="153">
        <f>L353</f>
        <v>250000</v>
      </c>
    </row>
    <row r="353" spans="1:12" s="18" customFormat="1" ht="15.75">
      <c r="A353" s="222" t="s">
        <v>374</v>
      </c>
      <c r="B353" s="232"/>
      <c r="C353" s="232"/>
      <c r="D353" s="232"/>
      <c r="E353" s="232"/>
      <c r="F353" s="233"/>
      <c r="G353" s="143" t="s">
        <v>375</v>
      </c>
      <c r="H353" s="143" t="s">
        <v>9</v>
      </c>
      <c r="I353" s="143" t="s">
        <v>9</v>
      </c>
      <c r="J353" s="143"/>
      <c r="K353" s="146" t="s">
        <v>11</v>
      </c>
      <c r="L353" s="153">
        <f>L354</f>
        <v>250000</v>
      </c>
    </row>
    <row r="354" spans="1:12" s="18" customFormat="1" ht="32.25" customHeight="1">
      <c r="A354" s="222" t="s">
        <v>273</v>
      </c>
      <c r="B354" s="232"/>
      <c r="C354" s="232"/>
      <c r="D354" s="232"/>
      <c r="E354" s="232"/>
      <c r="F354" s="233"/>
      <c r="G354" s="143" t="s">
        <v>373</v>
      </c>
      <c r="H354" s="143" t="s">
        <v>9</v>
      </c>
      <c r="I354" s="143" t="s">
        <v>9</v>
      </c>
      <c r="J354" s="143"/>
      <c r="K354" s="146" t="s">
        <v>11</v>
      </c>
      <c r="L354" s="153">
        <v>250000</v>
      </c>
    </row>
    <row r="355" spans="1:12" ht="15.75">
      <c r="A355" s="222" t="s">
        <v>372</v>
      </c>
      <c r="B355" s="232"/>
      <c r="C355" s="232"/>
      <c r="D355" s="232"/>
      <c r="E355" s="232"/>
      <c r="F355" s="233"/>
      <c r="G355" s="143" t="s">
        <v>371</v>
      </c>
      <c r="H355" s="143" t="s">
        <v>9</v>
      </c>
      <c r="I355" s="143" t="s">
        <v>9</v>
      </c>
      <c r="J355" s="143"/>
      <c r="K355" s="146" t="s">
        <v>11</v>
      </c>
      <c r="L355" s="153">
        <f>L356</f>
        <v>250000</v>
      </c>
    </row>
    <row r="356" spans="1:12" ht="33" customHeight="1">
      <c r="A356" s="226" t="s">
        <v>202</v>
      </c>
      <c r="B356" s="221"/>
      <c r="C356" s="221"/>
      <c r="D356" s="221"/>
      <c r="E356" s="221"/>
      <c r="F356" s="225"/>
      <c r="G356" s="147" t="s">
        <v>371</v>
      </c>
      <c r="H356" s="147" t="s">
        <v>8</v>
      </c>
      <c r="I356" s="147" t="s">
        <v>120</v>
      </c>
      <c r="J356" s="147"/>
      <c r="K356" s="145" t="s">
        <v>201</v>
      </c>
      <c r="L356" s="152">
        <v>250000</v>
      </c>
    </row>
    <row r="357" spans="1:12" ht="31.5" customHeight="1">
      <c r="A357" s="222" t="s">
        <v>317</v>
      </c>
      <c r="B357" s="232"/>
      <c r="C357" s="232"/>
      <c r="D357" s="232"/>
      <c r="E357" s="232"/>
      <c r="F357" s="233"/>
      <c r="G357" s="143" t="s">
        <v>320</v>
      </c>
      <c r="H357" s="143" t="s">
        <v>9</v>
      </c>
      <c r="I357" s="143" t="s">
        <v>9</v>
      </c>
      <c r="J357" s="143" t="s">
        <v>11</v>
      </c>
      <c r="K357" s="146" t="s">
        <v>11</v>
      </c>
      <c r="L357" s="153">
        <f>L358</f>
        <v>4677206.66</v>
      </c>
    </row>
    <row r="358" spans="1:12" ht="15.75">
      <c r="A358" s="222" t="s">
        <v>318</v>
      </c>
      <c r="B358" s="232"/>
      <c r="C358" s="232"/>
      <c r="D358" s="232"/>
      <c r="E358" s="232"/>
      <c r="F358" s="233"/>
      <c r="G358" s="143" t="s">
        <v>321</v>
      </c>
      <c r="H358" s="143" t="s">
        <v>9</v>
      </c>
      <c r="I358" s="143" t="s">
        <v>9</v>
      </c>
      <c r="J358" s="143" t="s">
        <v>11</v>
      </c>
      <c r="K358" s="146" t="s">
        <v>11</v>
      </c>
      <c r="L358" s="153">
        <f>L359</f>
        <v>4677206.66</v>
      </c>
    </row>
    <row r="359" spans="1:12" ht="49.5" customHeight="1">
      <c r="A359" s="222" t="s">
        <v>273</v>
      </c>
      <c r="B359" s="232"/>
      <c r="C359" s="232"/>
      <c r="D359" s="232"/>
      <c r="E359" s="232"/>
      <c r="F359" s="233"/>
      <c r="G359" s="143" t="s">
        <v>322</v>
      </c>
      <c r="H359" s="143" t="s">
        <v>9</v>
      </c>
      <c r="I359" s="143" t="s">
        <v>9</v>
      </c>
      <c r="J359" s="143" t="s">
        <v>11</v>
      </c>
      <c r="K359" s="146" t="s">
        <v>11</v>
      </c>
      <c r="L359" s="153">
        <f>L360</f>
        <v>4677206.66</v>
      </c>
    </row>
    <row r="360" spans="1:12" ht="63" customHeight="1">
      <c r="A360" s="222" t="s">
        <v>319</v>
      </c>
      <c r="B360" s="232"/>
      <c r="C360" s="232"/>
      <c r="D360" s="232"/>
      <c r="E360" s="232"/>
      <c r="F360" s="233"/>
      <c r="G360" s="143" t="s">
        <v>323</v>
      </c>
      <c r="H360" s="143" t="s">
        <v>9</v>
      </c>
      <c r="I360" s="143" t="s">
        <v>9</v>
      </c>
      <c r="J360" s="143" t="s">
        <v>11</v>
      </c>
      <c r="K360" s="146" t="s">
        <v>11</v>
      </c>
      <c r="L360" s="153">
        <f>L361+L363+L365</f>
        <v>4677206.66</v>
      </c>
    </row>
    <row r="361" spans="1:12" ht="66" customHeight="1">
      <c r="A361" s="243" t="s">
        <v>208</v>
      </c>
      <c r="B361" s="246"/>
      <c r="C361" s="246"/>
      <c r="D361" s="246"/>
      <c r="E361" s="246"/>
      <c r="F361" s="247"/>
      <c r="G361" s="147" t="s">
        <v>323</v>
      </c>
      <c r="H361" s="145" t="s">
        <v>8</v>
      </c>
      <c r="I361" s="145" t="s">
        <v>13</v>
      </c>
      <c r="J361" s="145"/>
      <c r="K361" s="145" t="s">
        <v>207</v>
      </c>
      <c r="L361" s="152">
        <v>3972213.93</v>
      </c>
    </row>
    <row r="362" spans="1:12" ht="39.75" customHeight="1" hidden="1">
      <c r="A362" s="243" t="s">
        <v>209</v>
      </c>
      <c r="B362" s="246"/>
      <c r="C362" s="246"/>
      <c r="D362" s="246"/>
      <c r="E362" s="246"/>
      <c r="F362" s="247"/>
      <c r="G362" s="147" t="s">
        <v>323</v>
      </c>
      <c r="H362" s="145" t="s">
        <v>8</v>
      </c>
      <c r="I362" s="145" t="s">
        <v>13</v>
      </c>
      <c r="J362" s="145"/>
      <c r="K362" s="145" t="s">
        <v>213</v>
      </c>
      <c r="L362" s="152">
        <v>0</v>
      </c>
    </row>
    <row r="363" spans="1:12" ht="36.75" customHeight="1">
      <c r="A363" s="243" t="s">
        <v>202</v>
      </c>
      <c r="B363" s="246"/>
      <c r="C363" s="246"/>
      <c r="D363" s="246"/>
      <c r="E363" s="246"/>
      <c r="F363" s="247"/>
      <c r="G363" s="147" t="s">
        <v>323</v>
      </c>
      <c r="H363" s="145" t="s">
        <v>8</v>
      </c>
      <c r="I363" s="145" t="s">
        <v>13</v>
      </c>
      <c r="J363" s="145"/>
      <c r="K363" s="145" t="s">
        <v>201</v>
      </c>
      <c r="L363" s="152">
        <v>704992.73</v>
      </c>
    </row>
    <row r="364" spans="1:12" ht="35.25" customHeight="1" hidden="1">
      <c r="A364" s="243" t="s">
        <v>199</v>
      </c>
      <c r="B364" s="246"/>
      <c r="C364" s="246"/>
      <c r="D364" s="246"/>
      <c r="E364" s="246"/>
      <c r="F364" s="247"/>
      <c r="G364" s="147" t="s">
        <v>323</v>
      </c>
      <c r="H364" s="145" t="s">
        <v>8</v>
      </c>
      <c r="I364" s="145" t="s">
        <v>13</v>
      </c>
      <c r="J364" s="145"/>
      <c r="K364" s="145" t="s">
        <v>200</v>
      </c>
      <c r="L364" s="152">
        <v>0</v>
      </c>
    </row>
    <row r="365" spans="1:12" ht="14.25" customHeight="1" hidden="1">
      <c r="A365" s="220" t="s">
        <v>206</v>
      </c>
      <c r="B365" s="221"/>
      <c r="C365" s="221"/>
      <c r="D365" s="221"/>
      <c r="E365" s="221"/>
      <c r="F365" s="225"/>
      <c r="G365" s="147" t="s">
        <v>323</v>
      </c>
      <c r="H365" s="145" t="s">
        <v>8</v>
      </c>
      <c r="I365" s="145" t="s">
        <v>13</v>
      </c>
      <c r="J365" s="145"/>
      <c r="K365" s="145" t="s">
        <v>203</v>
      </c>
      <c r="L365" s="152">
        <v>0</v>
      </c>
    </row>
    <row r="366" spans="1:12" ht="15.75" customHeight="1" hidden="1">
      <c r="A366" s="220" t="s">
        <v>205</v>
      </c>
      <c r="B366" s="221"/>
      <c r="C366" s="221"/>
      <c r="D366" s="221"/>
      <c r="E366" s="221"/>
      <c r="F366" s="225"/>
      <c r="G366" s="147" t="s">
        <v>323</v>
      </c>
      <c r="H366" s="145" t="s">
        <v>8</v>
      </c>
      <c r="I366" s="145" t="s">
        <v>13</v>
      </c>
      <c r="J366" s="145"/>
      <c r="K366" s="145" t="s">
        <v>204</v>
      </c>
      <c r="L366" s="152">
        <v>0</v>
      </c>
    </row>
    <row r="367" spans="1:12" ht="15" customHeight="1">
      <c r="A367" s="231" t="s">
        <v>324</v>
      </c>
      <c r="B367" s="232"/>
      <c r="C367" s="232"/>
      <c r="D367" s="232"/>
      <c r="E367" s="232"/>
      <c r="F367" s="233"/>
      <c r="G367" s="143" t="s">
        <v>326</v>
      </c>
      <c r="H367" s="146" t="s">
        <v>9</v>
      </c>
      <c r="I367" s="146" t="s">
        <v>9</v>
      </c>
      <c r="J367" s="146"/>
      <c r="K367" s="146" t="s">
        <v>11</v>
      </c>
      <c r="L367" s="153">
        <f>L368</f>
        <v>105</v>
      </c>
    </row>
    <row r="368" spans="1:12" ht="97.5" customHeight="1">
      <c r="A368" s="231" t="s">
        <v>325</v>
      </c>
      <c r="B368" s="232"/>
      <c r="C368" s="232"/>
      <c r="D368" s="232"/>
      <c r="E368" s="232"/>
      <c r="F368" s="233"/>
      <c r="G368" s="143" t="s">
        <v>327</v>
      </c>
      <c r="H368" s="146" t="s">
        <v>9</v>
      </c>
      <c r="I368" s="146" t="s">
        <v>9</v>
      </c>
      <c r="J368" s="146"/>
      <c r="K368" s="146" t="s">
        <v>11</v>
      </c>
      <c r="L368" s="153">
        <f>L369</f>
        <v>105</v>
      </c>
    </row>
    <row r="369" spans="1:12" ht="51.75" customHeight="1">
      <c r="A369" s="231" t="s">
        <v>329</v>
      </c>
      <c r="B369" s="232"/>
      <c r="C369" s="232"/>
      <c r="D369" s="232"/>
      <c r="E369" s="232"/>
      <c r="F369" s="233"/>
      <c r="G369" s="154" t="s">
        <v>328</v>
      </c>
      <c r="H369" s="146" t="s">
        <v>9</v>
      </c>
      <c r="I369" s="146" t="s">
        <v>9</v>
      </c>
      <c r="J369" s="146"/>
      <c r="K369" s="146" t="s">
        <v>11</v>
      </c>
      <c r="L369" s="153">
        <f>L370</f>
        <v>105</v>
      </c>
    </row>
    <row r="370" spans="1:12" ht="15.75" customHeight="1">
      <c r="A370" s="220" t="s">
        <v>225</v>
      </c>
      <c r="B370" s="229"/>
      <c r="C370" s="229"/>
      <c r="D370" s="229"/>
      <c r="E370" s="229"/>
      <c r="F370" s="230"/>
      <c r="G370" s="155" t="s">
        <v>328</v>
      </c>
      <c r="H370" s="145" t="s">
        <v>8</v>
      </c>
      <c r="I370" s="145" t="s">
        <v>227</v>
      </c>
      <c r="J370" s="145"/>
      <c r="K370" s="145" t="s">
        <v>17</v>
      </c>
      <c r="L370" s="152">
        <v>105</v>
      </c>
    </row>
    <row r="371" spans="1:12" ht="15.75" customHeight="1" hidden="1">
      <c r="A371" s="220" t="s">
        <v>226</v>
      </c>
      <c r="B371" s="221"/>
      <c r="C371" s="221"/>
      <c r="D371" s="221"/>
      <c r="E371" s="221"/>
      <c r="F371" s="225"/>
      <c r="G371" s="155" t="s">
        <v>328</v>
      </c>
      <c r="H371" s="145" t="s">
        <v>8</v>
      </c>
      <c r="I371" s="145" t="s">
        <v>227</v>
      </c>
      <c r="J371" s="145"/>
      <c r="K371" s="145" t="s">
        <v>224</v>
      </c>
      <c r="L371" s="152">
        <v>0</v>
      </c>
    </row>
    <row r="372" spans="1:12" ht="30" customHeight="1">
      <c r="A372" s="231" t="s">
        <v>330</v>
      </c>
      <c r="B372" s="232"/>
      <c r="C372" s="232"/>
      <c r="D372" s="232"/>
      <c r="E372" s="232"/>
      <c r="F372" s="233"/>
      <c r="G372" s="143" t="s">
        <v>332</v>
      </c>
      <c r="H372" s="146" t="s">
        <v>9</v>
      </c>
      <c r="I372" s="146" t="s">
        <v>9</v>
      </c>
      <c r="J372" s="146"/>
      <c r="K372" s="146" t="s">
        <v>11</v>
      </c>
      <c r="L372" s="153">
        <f>L373</f>
        <v>291688.06</v>
      </c>
    </row>
    <row r="373" spans="1:12" ht="15.75" customHeight="1">
      <c r="A373" s="231" t="s">
        <v>331</v>
      </c>
      <c r="B373" s="232"/>
      <c r="C373" s="232"/>
      <c r="D373" s="232"/>
      <c r="E373" s="232"/>
      <c r="F373" s="233"/>
      <c r="G373" s="143" t="s">
        <v>333</v>
      </c>
      <c r="H373" s="146" t="s">
        <v>9</v>
      </c>
      <c r="I373" s="146" t="s">
        <v>9</v>
      </c>
      <c r="J373" s="146"/>
      <c r="K373" s="146" t="s">
        <v>11</v>
      </c>
      <c r="L373" s="153">
        <f>L374</f>
        <v>291688.06</v>
      </c>
    </row>
    <row r="374" spans="1:12" ht="33" customHeight="1">
      <c r="A374" s="231" t="s">
        <v>159</v>
      </c>
      <c r="B374" s="232"/>
      <c r="C374" s="232"/>
      <c r="D374" s="232"/>
      <c r="E374" s="232"/>
      <c r="F374" s="233"/>
      <c r="G374" s="143" t="s">
        <v>334</v>
      </c>
      <c r="H374" s="146" t="s">
        <v>9</v>
      </c>
      <c r="I374" s="146" t="s">
        <v>9</v>
      </c>
      <c r="J374" s="146"/>
      <c r="K374" s="146" t="s">
        <v>11</v>
      </c>
      <c r="L374" s="153">
        <f>L376+L378</f>
        <v>291688.06</v>
      </c>
    </row>
    <row r="375" spans="1:12" ht="15.75" customHeight="1" hidden="1">
      <c r="A375" s="220" t="s">
        <v>159</v>
      </c>
      <c r="B375" s="248"/>
      <c r="C375" s="248"/>
      <c r="D375" s="248"/>
      <c r="E375" s="248"/>
      <c r="F375" s="249"/>
      <c r="G375" s="147"/>
      <c r="H375" s="145"/>
      <c r="I375" s="145"/>
      <c r="J375" s="145"/>
      <c r="K375" s="145"/>
      <c r="L375" s="152"/>
    </row>
    <row r="376" spans="1:12" ht="66" customHeight="1">
      <c r="A376" s="243" t="s">
        <v>208</v>
      </c>
      <c r="B376" s="244"/>
      <c r="C376" s="244"/>
      <c r="D376" s="244"/>
      <c r="E376" s="244"/>
      <c r="F376" s="245"/>
      <c r="G376" s="147" t="s">
        <v>334</v>
      </c>
      <c r="H376" s="145" t="s">
        <v>19</v>
      </c>
      <c r="I376" s="145" t="s">
        <v>21</v>
      </c>
      <c r="J376" s="145"/>
      <c r="K376" s="145" t="s">
        <v>207</v>
      </c>
      <c r="L376" s="152">
        <v>253765.01</v>
      </c>
    </row>
    <row r="377" spans="1:12" ht="30.75" customHeight="1" hidden="1">
      <c r="A377" s="243" t="s">
        <v>209</v>
      </c>
      <c r="B377" s="244"/>
      <c r="C377" s="244"/>
      <c r="D377" s="244"/>
      <c r="E377" s="244"/>
      <c r="F377" s="245"/>
      <c r="G377" s="147" t="s">
        <v>334</v>
      </c>
      <c r="H377" s="145" t="s">
        <v>19</v>
      </c>
      <c r="I377" s="145" t="s">
        <v>21</v>
      </c>
      <c r="J377" s="145"/>
      <c r="K377" s="145" t="s">
        <v>197</v>
      </c>
      <c r="L377" s="152">
        <v>0</v>
      </c>
    </row>
    <row r="378" spans="1:12" ht="33.75" customHeight="1">
      <c r="A378" s="243" t="s">
        <v>202</v>
      </c>
      <c r="B378" s="244"/>
      <c r="C378" s="244"/>
      <c r="D378" s="244"/>
      <c r="E378" s="244"/>
      <c r="F378" s="245"/>
      <c r="G378" s="147" t="s">
        <v>334</v>
      </c>
      <c r="H378" s="145" t="s">
        <v>19</v>
      </c>
      <c r="I378" s="145" t="s">
        <v>21</v>
      </c>
      <c r="J378" s="145"/>
      <c r="K378" s="145" t="s">
        <v>201</v>
      </c>
      <c r="L378" s="152">
        <v>37923.05</v>
      </c>
    </row>
    <row r="379" spans="1:12" ht="33" customHeight="1" hidden="1">
      <c r="A379" s="243" t="s">
        <v>199</v>
      </c>
      <c r="B379" s="246"/>
      <c r="C379" s="246"/>
      <c r="D379" s="246"/>
      <c r="E379" s="246"/>
      <c r="F379" s="247"/>
      <c r="G379" s="147" t="s">
        <v>334</v>
      </c>
      <c r="H379" s="145" t="s">
        <v>19</v>
      </c>
      <c r="I379" s="145" t="s">
        <v>21</v>
      </c>
      <c r="J379" s="145"/>
      <c r="K379" s="145" t="s">
        <v>200</v>
      </c>
      <c r="L379" s="152">
        <v>0</v>
      </c>
    </row>
    <row r="380" spans="1:12" ht="30" customHeight="1">
      <c r="A380" s="331"/>
      <c r="B380" s="331"/>
      <c r="C380" s="331"/>
      <c r="D380" s="331"/>
      <c r="E380" s="331"/>
      <c r="F380" s="331"/>
      <c r="G380" s="207"/>
      <c r="H380" s="208"/>
      <c r="I380" s="208"/>
      <c r="J380" s="208"/>
      <c r="K380" s="208"/>
      <c r="L380" s="205"/>
    </row>
    <row r="381" spans="1:12" ht="15.75" customHeight="1">
      <c r="A381" s="330"/>
      <c r="B381" s="330"/>
      <c r="C381" s="330"/>
      <c r="D381" s="330"/>
      <c r="E381" s="330"/>
      <c r="F381" s="330"/>
      <c r="G381" s="204"/>
      <c r="H381" s="209"/>
      <c r="I381" s="209"/>
      <c r="J381" s="209"/>
      <c r="K381" s="209"/>
      <c r="L381" s="206"/>
    </row>
    <row r="382" spans="1:12" ht="15.75" customHeight="1">
      <c r="A382" s="330"/>
      <c r="B382" s="330"/>
      <c r="C382" s="330"/>
      <c r="D382" s="330"/>
      <c r="E382" s="330"/>
      <c r="F382" s="330"/>
      <c r="G382" s="204"/>
      <c r="H382" s="204"/>
      <c r="I382" s="204"/>
      <c r="J382" s="204"/>
      <c r="K382" s="204"/>
      <c r="L382" s="197"/>
    </row>
    <row r="383" spans="1:12" ht="15.75" customHeight="1">
      <c r="A383" s="330"/>
      <c r="B383" s="330"/>
      <c r="C383" s="330"/>
      <c r="D383" s="330"/>
      <c r="E383" s="330"/>
      <c r="F383" s="330"/>
      <c r="G383" s="204"/>
      <c r="H383" s="204"/>
      <c r="I383" s="204"/>
      <c r="J383" s="204"/>
      <c r="K383" s="204"/>
      <c r="L383" s="197"/>
    </row>
    <row r="384" spans="1:12" ht="28.5" customHeight="1">
      <c r="A384" s="330"/>
      <c r="B384" s="330"/>
      <c r="C384" s="330"/>
      <c r="D384" s="330"/>
      <c r="E384" s="330"/>
      <c r="F384" s="330"/>
      <c r="G384" s="204"/>
      <c r="H384" s="204"/>
      <c r="I384" s="204"/>
      <c r="J384" s="204"/>
      <c r="K384" s="204"/>
      <c r="L384" s="197"/>
    </row>
    <row r="385" spans="1:12" ht="15.75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</row>
  </sheetData>
  <sheetProtection/>
  <mergeCells count="168">
    <mergeCell ref="A355:F355"/>
    <mergeCell ref="A356:F356"/>
    <mergeCell ref="A354:F354"/>
    <mergeCell ref="A353:F353"/>
    <mergeCell ref="A352:F352"/>
    <mergeCell ref="A19:K19"/>
    <mergeCell ref="A20:L20"/>
    <mergeCell ref="A344:F344"/>
    <mergeCell ref="A345:F345"/>
    <mergeCell ref="A346:F346"/>
    <mergeCell ref="B1:K2"/>
    <mergeCell ref="F4:K4"/>
    <mergeCell ref="F8:J8"/>
    <mergeCell ref="A16:L16"/>
    <mergeCell ref="F9:K9"/>
    <mergeCell ref="F10:K10"/>
    <mergeCell ref="F11:K11"/>
    <mergeCell ref="A15:L15"/>
    <mergeCell ref="A17:L17"/>
    <mergeCell ref="A18:L18"/>
    <mergeCell ref="A378:F378"/>
    <mergeCell ref="A379:F379"/>
    <mergeCell ref="A380:F380"/>
    <mergeCell ref="A381:F381"/>
    <mergeCell ref="A371:F371"/>
    <mergeCell ref="A372:F372"/>
    <mergeCell ref="A373:F373"/>
    <mergeCell ref="A374:F374"/>
    <mergeCell ref="A376:F376"/>
    <mergeCell ref="A377:F377"/>
    <mergeCell ref="A367:F367"/>
    <mergeCell ref="A368:F368"/>
    <mergeCell ref="A369:F369"/>
    <mergeCell ref="A370:F370"/>
    <mergeCell ref="A362:F362"/>
    <mergeCell ref="A363:F363"/>
    <mergeCell ref="A364:F364"/>
    <mergeCell ref="A375:F375"/>
    <mergeCell ref="A365:F365"/>
    <mergeCell ref="A366:F366"/>
    <mergeCell ref="A383:F383"/>
    <mergeCell ref="A384:F384"/>
    <mergeCell ref="A333:F333"/>
    <mergeCell ref="A334:F334"/>
    <mergeCell ref="A335:F335"/>
    <mergeCell ref="A338:F338"/>
    <mergeCell ref="A339:F339"/>
    <mergeCell ref="A340:F340"/>
    <mergeCell ref="A341:F341"/>
    <mergeCell ref="A351:F351"/>
    <mergeCell ref="A382:F382"/>
    <mergeCell ref="A347:F347"/>
    <mergeCell ref="A348:F348"/>
    <mergeCell ref="A349:F349"/>
    <mergeCell ref="A350:F350"/>
    <mergeCell ref="A357:F357"/>
    <mergeCell ref="A358:F358"/>
    <mergeCell ref="A359:F359"/>
    <mergeCell ref="A360:F360"/>
    <mergeCell ref="A361:F361"/>
    <mergeCell ref="A329:F329"/>
    <mergeCell ref="A330:F330"/>
    <mergeCell ref="A331:F331"/>
    <mergeCell ref="A332:F332"/>
    <mergeCell ref="A342:F342"/>
    <mergeCell ref="A343:F343"/>
    <mergeCell ref="A337:F337"/>
    <mergeCell ref="A336:F336"/>
    <mergeCell ref="A324:F324"/>
    <mergeCell ref="A325:F325"/>
    <mergeCell ref="A326:F326"/>
    <mergeCell ref="A244:F244"/>
    <mergeCell ref="A327:F327"/>
    <mergeCell ref="A328:F328"/>
    <mergeCell ref="A245:F245"/>
    <mergeCell ref="A246:F246"/>
    <mergeCell ref="A247:F247"/>
    <mergeCell ref="A248:F248"/>
    <mergeCell ref="A250:F250"/>
    <mergeCell ref="A251:F251"/>
    <mergeCell ref="A253:F253"/>
    <mergeCell ref="A254:F254"/>
    <mergeCell ref="A21:F232"/>
    <mergeCell ref="A323:F323"/>
    <mergeCell ref="A249:F249"/>
    <mergeCell ref="A255:F255"/>
    <mergeCell ref="A256:F256"/>
    <mergeCell ref="A257:F257"/>
    <mergeCell ref="A258:F258"/>
    <mergeCell ref="A259:F259"/>
    <mergeCell ref="A260:F260"/>
    <mergeCell ref="A261:F261"/>
    <mergeCell ref="A262:F262"/>
    <mergeCell ref="A263:F263"/>
    <mergeCell ref="A264:F264"/>
    <mergeCell ref="A265:F265"/>
    <mergeCell ref="A269:F269"/>
    <mergeCell ref="A270:F270"/>
    <mergeCell ref="A271:F271"/>
    <mergeCell ref="A272:F272"/>
    <mergeCell ref="A268:F268"/>
    <mergeCell ref="A273:F273"/>
    <mergeCell ref="A274:F274"/>
    <mergeCell ref="A275:F275"/>
    <mergeCell ref="A276:F276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85:F285"/>
    <mergeCell ref="A286:F286"/>
    <mergeCell ref="A287:F287"/>
    <mergeCell ref="A288:F288"/>
    <mergeCell ref="A289:F289"/>
    <mergeCell ref="A290:F290"/>
    <mergeCell ref="A300:F300"/>
    <mergeCell ref="A301:F301"/>
    <mergeCell ref="A302:F302"/>
    <mergeCell ref="A291:F291"/>
    <mergeCell ref="A292:F292"/>
    <mergeCell ref="A293:F293"/>
    <mergeCell ref="A294:F294"/>
    <mergeCell ref="A295:F295"/>
    <mergeCell ref="A296:F296"/>
    <mergeCell ref="A318:F318"/>
    <mergeCell ref="A319:F319"/>
    <mergeCell ref="A320:F320"/>
    <mergeCell ref="A321:F321"/>
    <mergeCell ref="A322:F322"/>
    <mergeCell ref="A309:F309"/>
    <mergeCell ref="A310:F310"/>
    <mergeCell ref="A311:F311"/>
    <mergeCell ref="A312:F312"/>
    <mergeCell ref="A313:F313"/>
    <mergeCell ref="A317:F317"/>
    <mergeCell ref="A242:F242"/>
    <mergeCell ref="A243:F243"/>
    <mergeCell ref="A316:F316"/>
    <mergeCell ref="A314:F314"/>
    <mergeCell ref="A303:F303"/>
    <mergeCell ref="A304:F304"/>
    <mergeCell ref="A305:F305"/>
    <mergeCell ref="A306:F306"/>
    <mergeCell ref="A307:F307"/>
    <mergeCell ref="A315:F315"/>
    <mergeCell ref="A235:F235"/>
    <mergeCell ref="A239:F239"/>
    <mergeCell ref="A240:F240"/>
    <mergeCell ref="A241:F241"/>
    <mergeCell ref="A308:F308"/>
    <mergeCell ref="A297:F297"/>
    <mergeCell ref="A298:F298"/>
    <mergeCell ref="A236:F236"/>
    <mergeCell ref="A299:F299"/>
    <mergeCell ref="A237:F237"/>
    <mergeCell ref="A238:F238"/>
    <mergeCell ref="L21:L232"/>
    <mergeCell ref="A266:F266"/>
    <mergeCell ref="A267:F267"/>
    <mergeCell ref="G21:K21"/>
    <mergeCell ref="G22:K22"/>
    <mergeCell ref="A234:F234"/>
    <mergeCell ref="A233:F233"/>
    <mergeCell ref="A252:F252"/>
  </mergeCells>
  <printOptions/>
  <pageMargins left="0.7480314960629921" right="0.7480314960629921" top="0.984251968503937" bottom="0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6"/>
  <sheetViews>
    <sheetView zoomScaleSheetLayoutView="75" zoomScalePageLayoutView="0" workbookViewId="0" topLeftCell="A3">
      <selection activeCell="L17" sqref="L17:M17"/>
    </sheetView>
  </sheetViews>
  <sheetFormatPr defaultColWidth="9.00390625" defaultRowHeight="12.75"/>
  <cols>
    <col min="1" max="4" width="9.125" style="36" customWidth="1"/>
    <col min="5" max="5" width="10.625" style="36" customWidth="1"/>
    <col min="6" max="6" width="5.75390625" style="36" customWidth="1"/>
    <col min="7" max="7" width="9.75390625" style="36" customWidth="1"/>
    <col min="8" max="8" width="9.125" style="36" customWidth="1"/>
    <col min="9" max="9" width="9.25390625" style="36" bestFit="1" customWidth="1"/>
    <col min="10" max="10" width="14.125" style="36" customWidth="1"/>
    <col min="11" max="11" width="9.875" style="36" customWidth="1"/>
    <col min="12" max="12" width="17.375" style="36" customWidth="1"/>
    <col min="13" max="13" width="18.125" style="36" customWidth="1"/>
    <col min="14" max="14" width="15.75390625" style="0" hidden="1" customWidth="1"/>
    <col min="17" max="17" width="18.25390625" style="0" customWidth="1"/>
  </cols>
  <sheetData>
    <row r="1" spans="2:11" ht="15.75" hidden="1">
      <c r="B1" s="317"/>
      <c r="C1" s="318"/>
      <c r="D1" s="318"/>
      <c r="E1" s="318"/>
      <c r="F1" s="318"/>
      <c r="G1" s="318"/>
      <c r="H1" s="318"/>
      <c r="I1" s="318"/>
      <c r="J1" s="318"/>
      <c r="K1" s="318"/>
    </row>
    <row r="2" spans="2:11" ht="15.75" hidden="1"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3" s="11" customFormat="1" ht="15.75">
      <c r="A3" s="37"/>
      <c r="B3" s="37"/>
      <c r="C3" s="37"/>
      <c r="D3" s="37"/>
      <c r="E3" s="37"/>
      <c r="F3" s="38" t="s">
        <v>218</v>
      </c>
      <c r="G3" s="38"/>
      <c r="H3" s="37" t="s">
        <v>251</v>
      </c>
      <c r="I3" s="37"/>
      <c r="J3" s="37"/>
      <c r="K3" s="37"/>
      <c r="L3" s="37"/>
      <c r="M3" s="36"/>
    </row>
    <row r="4" spans="1:13" s="11" customFormat="1" ht="15.75">
      <c r="A4" s="37"/>
      <c r="B4" s="37"/>
      <c r="C4" s="37"/>
      <c r="D4" s="37"/>
      <c r="E4" s="37"/>
      <c r="F4" s="39" t="s">
        <v>252</v>
      </c>
      <c r="G4" s="39"/>
      <c r="H4" s="37"/>
      <c r="I4" s="39"/>
      <c r="J4" s="38"/>
      <c r="K4" s="37"/>
      <c r="L4" s="37"/>
      <c r="M4" s="36"/>
    </row>
    <row r="5" spans="1:13" s="11" customFormat="1" ht="15.7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  <c r="M5" s="36"/>
    </row>
    <row r="6" spans="1:13" s="11" customFormat="1" ht="15.7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  <c r="M6" s="36"/>
    </row>
    <row r="7" spans="1:13" s="11" customFormat="1" ht="15.7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  <c r="M7" s="36"/>
    </row>
    <row r="8" spans="1:13" s="11" customFormat="1" ht="15.75" hidden="1">
      <c r="A8" s="37"/>
      <c r="B8" s="37"/>
      <c r="C8" s="37"/>
      <c r="D8" s="37"/>
      <c r="E8" s="37"/>
      <c r="F8" s="37" t="s">
        <v>222</v>
      </c>
      <c r="G8" s="37"/>
      <c r="H8" s="37"/>
      <c r="I8" s="39"/>
      <c r="J8" s="38"/>
      <c r="K8" s="37"/>
      <c r="L8" s="37"/>
      <c r="M8" s="36"/>
    </row>
    <row r="9" spans="1:13" s="11" customFormat="1" ht="15.75">
      <c r="A9" s="37"/>
      <c r="B9" s="37"/>
      <c r="C9" s="37"/>
      <c r="D9" s="37"/>
      <c r="E9" s="37"/>
      <c r="F9" s="37" t="s">
        <v>52</v>
      </c>
      <c r="G9" s="37"/>
      <c r="H9" s="37"/>
      <c r="I9" s="39"/>
      <c r="J9" s="38"/>
      <c r="K9" s="37"/>
      <c r="L9" s="37"/>
      <c r="M9" s="36"/>
    </row>
    <row r="10" spans="1:13" s="11" customFormat="1" ht="15.75">
      <c r="A10" s="37"/>
      <c r="B10" s="37"/>
      <c r="C10" s="37"/>
      <c r="D10" s="37"/>
      <c r="E10" s="314" t="s">
        <v>360</v>
      </c>
      <c r="F10" s="314"/>
      <c r="G10" s="321"/>
      <c r="H10" s="321"/>
      <c r="I10" s="321"/>
      <c r="J10" s="321"/>
      <c r="K10" s="321"/>
      <c r="L10" s="321"/>
      <c r="M10" s="36"/>
    </row>
    <row r="11" spans="1:12" ht="18.75">
      <c r="A11" s="315" t="s">
        <v>83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40"/>
    </row>
    <row r="12" spans="1:12" ht="18.75">
      <c r="A12" s="315" t="s">
        <v>147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6"/>
    </row>
    <row r="13" spans="1:12" ht="18.75" hidden="1">
      <c r="A13" s="315" t="s">
        <v>49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</row>
    <row r="14" spans="1:12" ht="19.5" thickBot="1">
      <c r="A14" s="319" t="s">
        <v>359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298"/>
    </row>
    <row r="15" spans="1:12" ht="42.75" customHeight="1" hidden="1" thickBot="1">
      <c r="A15" s="320" t="s">
        <v>192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61"/>
    </row>
    <row r="16" spans="1:12" ht="16.5" customHeight="1" hidden="1" thickBot="1">
      <c r="A16" s="290" t="s">
        <v>50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</row>
    <row r="17" spans="1:14" ht="16.5" thickBot="1">
      <c r="A17" s="335" t="s">
        <v>0</v>
      </c>
      <c r="B17" s="336"/>
      <c r="C17" s="336"/>
      <c r="D17" s="336"/>
      <c r="E17" s="336"/>
      <c r="F17" s="337"/>
      <c r="G17" s="341" t="s">
        <v>80</v>
      </c>
      <c r="H17" s="343" t="s">
        <v>1</v>
      </c>
      <c r="I17" s="345" t="s">
        <v>2</v>
      </c>
      <c r="J17" s="345" t="s">
        <v>3</v>
      </c>
      <c r="K17" s="345" t="s">
        <v>4</v>
      </c>
      <c r="L17" s="368" t="s">
        <v>5</v>
      </c>
      <c r="M17" s="369"/>
      <c r="N17" s="138"/>
    </row>
    <row r="18" spans="1:14" ht="16.5" thickBot="1">
      <c r="A18" s="338"/>
      <c r="B18" s="339"/>
      <c r="C18" s="339"/>
      <c r="D18" s="339"/>
      <c r="E18" s="339"/>
      <c r="F18" s="340"/>
      <c r="G18" s="342"/>
      <c r="H18" s="344"/>
      <c r="I18" s="346"/>
      <c r="J18" s="346"/>
      <c r="K18" s="346"/>
      <c r="L18" s="137">
        <v>2024</v>
      </c>
      <c r="M18" s="203">
        <v>2025</v>
      </c>
      <c r="N18" s="114"/>
    </row>
    <row r="19" spans="1:14" ht="16.5" thickBot="1">
      <c r="A19" s="364" t="s">
        <v>6</v>
      </c>
      <c r="B19" s="365"/>
      <c r="C19" s="365"/>
      <c r="D19" s="365"/>
      <c r="E19" s="365"/>
      <c r="F19" s="366"/>
      <c r="G19" s="62"/>
      <c r="H19" s="2"/>
      <c r="I19" s="2"/>
      <c r="J19" s="2"/>
      <c r="K19" s="2"/>
      <c r="L19" s="28">
        <f>L20+L21+L149</f>
        <v>13929099.82</v>
      </c>
      <c r="M19" s="28">
        <f>M21+M149+M20</f>
        <v>13930786.53</v>
      </c>
      <c r="N19" s="115"/>
    </row>
    <row r="20" spans="1:17" ht="16.5" thickBot="1">
      <c r="A20" s="364" t="s">
        <v>240</v>
      </c>
      <c r="B20" s="246"/>
      <c r="C20" s="246"/>
      <c r="D20" s="246"/>
      <c r="E20" s="246"/>
      <c r="F20" s="247"/>
      <c r="G20" s="62"/>
      <c r="H20" s="2"/>
      <c r="I20" s="2"/>
      <c r="J20" s="2"/>
      <c r="K20" s="2"/>
      <c r="L20" s="28">
        <v>185664.8</v>
      </c>
      <c r="M20" s="28">
        <v>371329.6</v>
      </c>
      <c r="N20" s="115"/>
      <c r="Q20" s="35"/>
    </row>
    <row r="21" spans="1:17" ht="50.25" customHeight="1" thickBot="1">
      <c r="A21" s="364" t="s">
        <v>81</v>
      </c>
      <c r="B21" s="259"/>
      <c r="C21" s="259"/>
      <c r="D21" s="259"/>
      <c r="E21" s="259"/>
      <c r="F21" s="260"/>
      <c r="G21" s="63">
        <v>703</v>
      </c>
      <c r="H21" s="60" t="s">
        <v>9</v>
      </c>
      <c r="I21" s="60" t="s">
        <v>9</v>
      </c>
      <c r="J21" s="3" t="s">
        <v>161</v>
      </c>
      <c r="K21" s="13" t="s">
        <v>11</v>
      </c>
      <c r="L21" s="29">
        <f>L22+L88+L99+L106+L117</f>
        <v>8391466.219999999</v>
      </c>
      <c r="M21" s="29">
        <f>M22+M88+M99+M106+M117</f>
        <v>8205488.130000001</v>
      </c>
      <c r="N21" s="115"/>
      <c r="Q21" s="35">
        <f>L19-13929099.82</f>
        <v>0</v>
      </c>
    </row>
    <row r="22" spans="1:14" ht="16.5" thickBot="1">
      <c r="A22" s="367" t="s">
        <v>7</v>
      </c>
      <c r="B22" s="367"/>
      <c r="C22" s="367"/>
      <c r="D22" s="367"/>
      <c r="E22" s="367"/>
      <c r="F22" s="367"/>
      <c r="G22" s="4">
        <v>703</v>
      </c>
      <c r="H22" s="3" t="s">
        <v>8</v>
      </c>
      <c r="I22" s="3" t="s">
        <v>9</v>
      </c>
      <c r="J22" s="3" t="s">
        <v>161</v>
      </c>
      <c r="K22" s="3" t="s">
        <v>11</v>
      </c>
      <c r="L22" s="50">
        <f>L23+L30+L56+L59+L75+L84</f>
        <v>5504650.47</v>
      </c>
      <c r="M22" s="50">
        <f>M23+M30+M56+M59+M75+M84</f>
        <v>5398428.300000001</v>
      </c>
      <c r="N22" s="114"/>
    </row>
    <row r="23" spans="1:17" ht="30" customHeight="1" thickBot="1">
      <c r="A23" s="270" t="s">
        <v>42</v>
      </c>
      <c r="B23" s="280"/>
      <c r="C23" s="280"/>
      <c r="D23" s="280"/>
      <c r="E23" s="280"/>
      <c r="F23" s="281"/>
      <c r="G23" s="14">
        <v>703</v>
      </c>
      <c r="H23" s="3" t="s">
        <v>8</v>
      </c>
      <c r="I23" s="3" t="s">
        <v>19</v>
      </c>
      <c r="J23" s="3" t="s">
        <v>161</v>
      </c>
      <c r="K23" s="3" t="s">
        <v>11</v>
      </c>
      <c r="L23" s="50">
        <f>L24</f>
        <v>849734.16</v>
      </c>
      <c r="M23" s="119">
        <f>M24</f>
        <v>849734.16</v>
      </c>
      <c r="N23" s="114"/>
      <c r="Q23" s="35"/>
    </row>
    <row r="24" spans="1:14" ht="33" customHeight="1" thickBot="1">
      <c r="A24" s="243" t="s">
        <v>151</v>
      </c>
      <c r="B24" s="244"/>
      <c r="C24" s="244"/>
      <c r="D24" s="244"/>
      <c r="E24" s="244"/>
      <c r="F24" s="245"/>
      <c r="G24" s="15">
        <v>703</v>
      </c>
      <c r="H24" s="3" t="s">
        <v>8</v>
      </c>
      <c r="I24" s="3" t="s">
        <v>19</v>
      </c>
      <c r="J24" s="3" t="s">
        <v>150</v>
      </c>
      <c r="K24" s="3" t="s">
        <v>11</v>
      </c>
      <c r="L24" s="50">
        <f>L26</f>
        <v>849734.16</v>
      </c>
      <c r="M24" s="119">
        <f>M26</f>
        <v>849734.16</v>
      </c>
      <c r="N24" s="114"/>
    </row>
    <row r="25" spans="1:14" ht="16.5" customHeight="1" hidden="1" thickBot="1">
      <c r="A25" s="243" t="s">
        <v>43</v>
      </c>
      <c r="B25" s="244"/>
      <c r="C25" s="244"/>
      <c r="D25" s="244"/>
      <c r="E25" s="244"/>
      <c r="F25" s="245"/>
      <c r="G25" s="15">
        <v>703</v>
      </c>
      <c r="H25" s="3" t="s">
        <v>8</v>
      </c>
      <c r="I25" s="3" t="s">
        <v>19</v>
      </c>
      <c r="J25" s="4" t="s">
        <v>135</v>
      </c>
      <c r="K25" s="3" t="s">
        <v>11</v>
      </c>
      <c r="L25" s="51">
        <f>L28</f>
        <v>550006.5</v>
      </c>
      <c r="M25" s="118"/>
      <c r="N25" s="114"/>
    </row>
    <row r="26" spans="1:17" ht="63.75" customHeight="1" thickBot="1">
      <c r="A26" s="243" t="s">
        <v>208</v>
      </c>
      <c r="B26" s="246"/>
      <c r="C26" s="246"/>
      <c r="D26" s="246"/>
      <c r="E26" s="246"/>
      <c r="F26" s="247"/>
      <c r="G26" s="15">
        <v>703</v>
      </c>
      <c r="H26" s="6" t="s">
        <v>8</v>
      </c>
      <c r="I26" s="6" t="s">
        <v>19</v>
      </c>
      <c r="J26" s="6" t="s">
        <v>150</v>
      </c>
      <c r="K26" s="6" t="s">
        <v>207</v>
      </c>
      <c r="L26" s="51">
        <v>849734.16</v>
      </c>
      <c r="M26" s="118">
        <v>849734.16</v>
      </c>
      <c r="N26" s="115"/>
      <c r="Q26" s="35"/>
    </row>
    <row r="27" spans="1:14" ht="28.5" customHeight="1" hidden="1" thickBot="1">
      <c r="A27" s="243" t="s">
        <v>198</v>
      </c>
      <c r="B27" s="246"/>
      <c r="C27" s="246"/>
      <c r="D27" s="246"/>
      <c r="E27" s="246"/>
      <c r="F27" s="247"/>
      <c r="G27" s="15">
        <v>703</v>
      </c>
      <c r="H27" s="6" t="s">
        <v>8</v>
      </c>
      <c r="I27" s="6" t="s">
        <v>19</v>
      </c>
      <c r="J27" s="6" t="s">
        <v>150</v>
      </c>
      <c r="K27" s="6" t="s">
        <v>197</v>
      </c>
      <c r="L27" s="51"/>
      <c r="M27" s="51"/>
      <c r="N27" s="114"/>
    </row>
    <row r="28" spans="1:14" ht="16.5" customHeight="1" hidden="1" thickBot="1">
      <c r="A28" s="243" t="s">
        <v>152</v>
      </c>
      <c r="B28" s="244"/>
      <c r="C28" s="244"/>
      <c r="D28" s="244"/>
      <c r="E28" s="244"/>
      <c r="F28" s="245"/>
      <c r="G28" s="15">
        <v>703</v>
      </c>
      <c r="H28" s="6" t="s">
        <v>8</v>
      </c>
      <c r="I28" s="6" t="s">
        <v>19</v>
      </c>
      <c r="J28" s="6" t="s">
        <v>150</v>
      </c>
      <c r="K28" s="6" t="s">
        <v>63</v>
      </c>
      <c r="L28" s="51">
        <v>550006.5</v>
      </c>
      <c r="M28" s="118"/>
      <c r="N28" s="114"/>
    </row>
    <row r="29" spans="1:14" ht="16.5" customHeight="1" hidden="1" thickBot="1">
      <c r="A29" s="243" t="s">
        <v>153</v>
      </c>
      <c r="B29" s="261"/>
      <c r="C29" s="261"/>
      <c r="D29" s="261"/>
      <c r="E29" s="261"/>
      <c r="F29" s="262"/>
      <c r="G29" s="15">
        <v>703</v>
      </c>
      <c r="H29" s="6" t="s">
        <v>8</v>
      </c>
      <c r="I29" s="6" t="s">
        <v>19</v>
      </c>
      <c r="J29" s="6" t="s">
        <v>150</v>
      </c>
      <c r="K29" s="6" t="s">
        <v>154</v>
      </c>
      <c r="L29" s="51">
        <v>166101.97</v>
      </c>
      <c r="M29" s="118"/>
      <c r="N29" s="114"/>
    </row>
    <row r="30" spans="1:14" ht="48" customHeight="1" thickBot="1">
      <c r="A30" s="363" t="s">
        <v>12</v>
      </c>
      <c r="B30" s="363"/>
      <c r="C30" s="363"/>
      <c r="D30" s="363"/>
      <c r="E30" s="363"/>
      <c r="F30" s="363"/>
      <c r="G30" s="4">
        <v>703</v>
      </c>
      <c r="H30" s="3" t="s">
        <v>8</v>
      </c>
      <c r="I30" s="3" t="s">
        <v>13</v>
      </c>
      <c r="J30" s="3" t="s">
        <v>161</v>
      </c>
      <c r="K30" s="3" t="s">
        <v>14</v>
      </c>
      <c r="L30" s="50">
        <f>L31</f>
        <v>4594710.649999999</v>
      </c>
      <c r="M30" s="119">
        <f>M31</f>
        <v>4408691.2</v>
      </c>
      <c r="N30" s="115"/>
    </row>
    <row r="31" spans="1:14" ht="35.25" customHeight="1" thickBot="1">
      <c r="A31" s="362" t="s">
        <v>151</v>
      </c>
      <c r="B31" s="362"/>
      <c r="C31" s="362"/>
      <c r="D31" s="362"/>
      <c r="E31" s="362"/>
      <c r="F31" s="362"/>
      <c r="G31" s="7">
        <v>703</v>
      </c>
      <c r="H31" s="6" t="s">
        <v>8</v>
      </c>
      <c r="I31" s="6" t="s">
        <v>13</v>
      </c>
      <c r="J31" s="6" t="s">
        <v>155</v>
      </c>
      <c r="K31" s="6" t="s">
        <v>11</v>
      </c>
      <c r="L31" s="51">
        <f>L34+L38+L50</f>
        <v>4594710.649999999</v>
      </c>
      <c r="M31" s="118">
        <f>M34+M38+M50</f>
        <v>4408691.2</v>
      </c>
      <c r="N31" s="114"/>
    </row>
    <row r="32" spans="1:14" ht="16.5" customHeight="1" hidden="1" thickBot="1">
      <c r="A32" s="362" t="s">
        <v>15</v>
      </c>
      <c r="B32" s="362"/>
      <c r="C32" s="362"/>
      <c r="D32" s="362"/>
      <c r="E32" s="362"/>
      <c r="F32" s="362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51"/>
      <c r="M32" s="118"/>
      <c r="N32" s="114"/>
    </row>
    <row r="33" spans="1:14" ht="16.5" customHeight="1" hidden="1" thickBot="1">
      <c r="A33" s="362" t="s">
        <v>71</v>
      </c>
      <c r="B33" s="362"/>
      <c r="C33" s="362"/>
      <c r="D33" s="362"/>
      <c r="E33" s="362"/>
      <c r="F33" s="362"/>
      <c r="G33" s="7">
        <v>703</v>
      </c>
      <c r="H33" s="6" t="s">
        <v>8</v>
      </c>
      <c r="I33" s="6" t="s">
        <v>13</v>
      </c>
      <c r="J33" s="6" t="s">
        <v>155</v>
      </c>
      <c r="K33" s="6" t="s">
        <v>64</v>
      </c>
      <c r="L33" s="51"/>
      <c r="M33" s="118"/>
      <c r="N33" s="114"/>
    </row>
    <row r="34" spans="1:17" ht="67.5" customHeight="1" thickBot="1">
      <c r="A34" s="243" t="s">
        <v>208</v>
      </c>
      <c r="B34" s="246"/>
      <c r="C34" s="246"/>
      <c r="D34" s="246"/>
      <c r="E34" s="246"/>
      <c r="F34" s="247"/>
      <c r="G34" s="7">
        <v>703</v>
      </c>
      <c r="H34" s="6" t="s">
        <v>8</v>
      </c>
      <c r="I34" s="6" t="s">
        <v>13</v>
      </c>
      <c r="J34" s="6" t="s">
        <v>155</v>
      </c>
      <c r="K34" s="6" t="s">
        <v>207</v>
      </c>
      <c r="L34" s="51">
        <f>3050855.55+921358.38</f>
        <v>3972213.9299999997</v>
      </c>
      <c r="M34" s="118">
        <f>2849557.67+860566.42</f>
        <v>3710124.09</v>
      </c>
      <c r="N34" s="114"/>
      <c r="Q34" s="35"/>
    </row>
    <row r="35" spans="1:14" ht="35.25" customHeight="1" hidden="1" thickBot="1">
      <c r="A35" s="243" t="s">
        <v>209</v>
      </c>
      <c r="B35" s="246"/>
      <c r="C35" s="246"/>
      <c r="D35" s="246"/>
      <c r="E35" s="246"/>
      <c r="F35" s="247"/>
      <c r="G35" s="7">
        <v>703</v>
      </c>
      <c r="H35" s="6" t="s">
        <v>8</v>
      </c>
      <c r="I35" s="6" t="s">
        <v>13</v>
      </c>
      <c r="J35" s="6" t="s">
        <v>155</v>
      </c>
      <c r="K35" s="6" t="s">
        <v>197</v>
      </c>
      <c r="L35" s="51">
        <v>0</v>
      </c>
      <c r="M35" s="51">
        <v>0</v>
      </c>
      <c r="N35" s="114"/>
    </row>
    <row r="36" spans="1:14" ht="16.5" hidden="1" thickBot="1">
      <c r="A36" s="243" t="s">
        <v>152</v>
      </c>
      <c r="B36" s="244"/>
      <c r="C36" s="244"/>
      <c r="D36" s="244"/>
      <c r="E36" s="244"/>
      <c r="F36" s="245"/>
      <c r="G36" s="7">
        <v>703</v>
      </c>
      <c r="H36" s="6" t="s">
        <v>8</v>
      </c>
      <c r="I36" s="6" t="s">
        <v>13</v>
      </c>
      <c r="J36" s="6" t="s">
        <v>155</v>
      </c>
      <c r="K36" s="6" t="s">
        <v>63</v>
      </c>
      <c r="L36" s="51">
        <v>3361749.2</v>
      </c>
      <c r="M36" s="118"/>
      <c r="N36" s="114"/>
    </row>
    <row r="37" spans="1:14" ht="16.5" customHeight="1" hidden="1" thickBot="1">
      <c r="A37" s="243" t="s">
        <v>153</v>
      </c>
      <c r="B37" s="261"/>
      <c r="C37" s="261"/>
      <c r="D37" s="261"/>
      <c r="E37" s="261"/>
      <c r="F37" s="262"/>
      <c r="G37" s="7">
        <v>703</v>
      </c>
      <c r="H37" s="6" t="s">
        <v>8</v>
      </c>
      <c r="I37" s="6" t="s">
        <v>13</v>
      </c>
      <c r="J37" s="6" t="s">
        <v>155</v>
      </c>
      <c r="K37" s="6" t="s">
        <v>154</v>
      </c>
      <c r="L37" s="51">
        <v>1015248.26</v>
      </c>
      <c r="M37" s="118"/>
      <c r="N37" s="114"/>
    </row>
    <row r="38" spans="1:14" ht="32.25" customHeight="1" thickBot="1">
      <c r="A38" s="243" t="s">
        <v>202</v>
      </c>
      <c r="B38" s="246"/>
      <c r="C38" s="246"/>
      <c r="D38" s="246"/>
      <c r="E38" s="246"/>
      <c r="F38" s="247"/>
      <c r="G38" s="7">
        <v>703</v>
      </c>
      <c r="H38" s="6" t="s">
        <v>8</v>
      </c>
      <c r="I38" s="6" t="s">
        <v>13</v>
      </c>
      <c r="J38" s="6" t="s">
        <v>155</v>
      </c>
      <c r="K38" s="6" t="s">
        <v>201</v>
      </c>
      <c r="L38" s="52">
        <f>160800+175658.32+15000+5000+210000+68358.79-50070.39</f>
        <v>584746.7200000001</v>
      </c>
      <c r="M38" s="118">
        <f>160800+175658.32+15000+5000+210000+94358.79</f>
        <v>660817.1100000001</v>
      </c>
      <c r="N38" s="114"/>
    </row>
    <row r="39" spans="1:14" ht="32.25" customHeight="1" hidden="1" thickBot="1">
      <c r="A39" s="243" t="s">
        <v>199</v>
      </c>
      <c r="B39" s="246"/>
      <c r="C39" s="246"/>
      <c r="D39" s="246"/>
      <c r="E39" s="246"/>
      <c r="F39" s="247"/>
      <c r="G39" s="7">
        <v>703</v>
      </c>
      <c r="H39" s="6" t="s">
        <v>8</v>
      </c>
      <c r="I39" s="6" t="s">
        <v>13</v>
      </c>
      <c r="J39" s="6" t="s">
        <v>155</v>
      </c>
      <c r="K39" s="6" t="s">
        <v>200</v>
      </c>
      <c r="L39" s="52">
        <v>0</v>
      </c>
      <c r="M39" s="52">
        <v>0</v>
      </c>
      <c r="N39" s="114"/>
    </row>
    <row r="40" spans="1:14" ht="16.5" customHeight="1" hidden="1" thickBot="1">
      <c r="A40" s="258" t="s">
        <v>111</v>
      </c>
      <c r="B40" s="259"/>
      <c r="C40" s="259"/>
      <c r="D40" s="259"/>
      <c r="E40" s="259"/>
      <c r="F40" s="260"/>
      <c r="G40" s="7">
        <v>703</v>
      </c>
      <c r="H40" s="6" t="s">
        <v>8</v>
      </c>
      <c r="I40" s="6" t="s">
        <v>13</v>
      </c>
      <c r="J40" s="6" t="s">
        <v>155</v>
      </c>
      <c r="K40" s="6" t="s">
        <v>65</v>
      </c>
      <c r="L40" s="52">
        <f>316820.11-123.29+306000</f>
        <v>622696.8200000001</v>
      </c>
      <c r="M40" s="118"/>
      <c r="N40" s="114"/>
    </row>
    <row r="41" spans="1:14" ht="16.5" customHeight="1" hidden="1" thickBot="1">
      <c r="A41" s="220" t="s">
        <v>91</v>
      </c>
      <c r="B41" s="248"/>
      <c r="C41" s="248"/>
      <c r="D41" s="248"/>
      <c r="E41" s="248"/>
      <c r="F41" s="249"/>
      <c r="G41" s="7">
        <v>703</v>
      </c>
      <c r="H41" s="6" t="s">
        <v>8</v>
      </c>
      <c r="I41" s="6" t="s">
        <v>13</v>
      </c>
      <c r="J41" s="6" t="s">
        <v>155</v>
      </c>
      <c r="K41" s="6" t="s">
        <v>66</v>
      </c>
      <c r="L41" s="52">
        <v>0</v>
      </c>
      <c r="M41" s="118"/>
      <c r="N41" s="114"/>
    </row>
    <row r="42" spans="1:14" ht="16.5" customHeight="1" hidden="1" thickBot="1">
      <c r="A42" s="220" t="s">
        <v>92</v>
      </c>
      <c r="B42" s="248"/>
      <c r="C42" s="248"/>
      <c r="D42" s="248"/>
      <c r="E42" s="248"/>
      <c r="F42" s="249"/>
      <c r="G42" s="7">
        <v>703</v>
      </c>
      <c r="H42" s="6" t="s">
        <v>8</v>
      </c>
      <c r="I42" s="6" t="s">
        <v>13</v>
      </c>
      <c r="J42" s="6" t="s">
        <v>155</v>
      </c>
      <c r="K42" s="6" t="s">
        <v>67</v>
      </c>
      <c r="L42" s="52">
        <v>0</v>
      </c>
      <c r="M42" s="118"/>
      <c r="N42" s="114"/>
    </row>
    <row r="43" spans="1:14" ht="16.5" customHeight="1" hidden="1" thickBot="1">
      <c r="A43" s="362" t="s">
        <v>16</v>
      </c>
      <c r="B43" s="362"/>
      <c r="C43" s="362"/>
      <c r="D43" s="362"/>
      <c r="E43" s="362"/>
      <c r="F43" s="362"/>
      <c r="G43" s="5"/>
      <c r="H43" s="6" t="s">
        <v>8</v>
      </c>
      <c r="I43" s="6" t="s">
        <v>13</v>
      </c>
      <c r="J43" s="6" t="s">
        <v>155</v>
      </c>
      <c r="K43" s="6" t="s">
        <v>9</v>
      </c>
      <c r="L43" s="52">
        <v>3335.5</v>
      </c>
      <c r="M43" s="118"/>
      <c r="N43" s="114"/>
    </row>
    <row r="44" spans="1:14" ht="16.5" customHeight="1" hidden="1" thickBot="1">
      <c r="A44" s="270" t="s">
        <v>53</v>
      </c>
      <c r="B44" s="280"/>
      <c r="C44" s="280"/>
      <c r="D44" s="280"/>
      <c r="E44" s="280"/>
      <c r="F44" s="281"/>
      <c r="G44" s="7">
        <v>703</v>
      </c>
      <c r="H44" s="3" t="s">
        <v>8</v>
      </c>
      <c r="I44" s="3" t="s">
        <v>58</v>
      </c>
      <c r="J44" s="6" t="s">
        <v>155</v>
      </c>
      <c r="K44" s="3" t="s">
        <v>11</v>
      </c>
      <c r="L44" s="113">
        <f>L46</f>
        <v>0</v>
      </c>
      <c r="M44" s="118"/>
      <c r="N44" s="114"/>
    </row>
    <row r="45" spans="1:14" s="17" customFormat="1" ht="16.5" customHeight="1" hidden="1" thickBot="1">
      <c r="A45" s="243" t="s">
        <v>53</v>
      </c>
      <c r="B45" s="244"/>
      <c r="C45" s="244"/>
      <c r="D45" s="244"/>
      <c r="E45" s="244"/>
      <c r="F45" s="245"/>
      <c r="G45" s="7">
        <v>703</v>
      </c>
      <c r="H45" s="6" t="s">
        <v>8</v>
      </c>
      <c r="I45" s="6" t="s">
        <v>58</v>
      </c>
      <c r="J45" s="6" t="s">
        <v>155</v>
      </c>
      <c r="K45" s="6" t="s">
        <v>11</v>
      </c>
      <c r="L45" s="52">
        <f>L46</f>
        <v>0</v>
      </c>
      <c r="M45" s="118"/>
      <c r="N45" s="116"/>
    </row>
    <row r="46" spans="1:14" ht="16.5" hidden="1" thickBot="1">
      <c r="A46" s="243" t="s">
        <v>54</v>
      </c>
      <c r="B46" s="244"/>
      <c r="C46" s="244"/>
      <c r="D46" s="244"/>
      <c r="E46" s="244"/>
      <c r="F46" s="245"/>
      <c r="G46" s="7">
        <v>703</v>
      </c>
      <c r="H46" s="6" t="s">
        <v>8</v>
      </c>
      <c r="I46" s="6" t="s">
        <v>58</v>
      </c>
      <c r="J46" s="6" t="s">
        <v>155</v>
      </c>
      <c r="K46" s="6" t="s">
        <v>11</v>
      </c>
      <c r="L46" s="52">
        <f>L47</f>
        <v>0</v>
      </c>
      <c r="M46" s="118"/>
      <c r="N46" s="114"/>
    </row>
    <row r="47" spans="1:14" ht="16.5" hidden="1" thickBot="1">
      <c r="A47" s="220" t="s">
        <v>84</v>
      </c>
      <c r="B47" s="248"/>
      <c r="C47" s="248"/>
      <c r="D47" s="248"/>
      <c r="E47" s="248"/>
      <c r="F47" s="249"/>
      <c r="G47" s="7">
        <v>703</v>
      </c>
      <c r="H47" s="6" t="s">
        <v>8</v>
      </c>
      <c r="I47" s="6" t="s">
        <v>58</v>
      </c>
      <c r="J47" s="6" t="s">
        <v>155</v>
      </c>
      <c r="K47" s="6" t="s">
        <v>68</v>
      </c>
      <c r="L47" s="52">
        <v>0</v>
      </c>
      <c r="M47" s="118"/>
      <c r="N47" s="114"/>
    </row>
    <row r="48" spans="1:14" ht="16.5" hidden="1" thickBot="1">
      <c r="A48" s="220" t="s">
        <v>53</v>
      </c>
      <c r="B48" s="227"/>
      <c r="C48" s="227"/>
      <c r="D48" s="227"/>
      <c r="E48" s="227"/>
      <c r="F48" s="228"/>
      <c r="G48" s="59"/>
      <c r="H48" s="6" t="s">
        <v>8</v>
      </c>
      <c r="I48" s="6" t="s">
        <v>58</v>
      </c>
      <c r="J48" s="6" t="s">
        <v>155</v>
      </c>
      <c r="K48" s="6"/>
      <c r="L48" s="52"/>
      <c r="M48" s="118"/>
      <c r="N48" s="114"/>
    </row>
    <row r="49" spans="1:14" ht="16.5" hidden="1" thickBot="1">
      <c r="A49" s="220" t="s">
        <v>54</v>
      </c>
      <c r="B49" s="227"/>
      <c r="C49" s="227"/>
      <c r="D49" s="227"/>
      <c r="E49" s="227"/>
      <c r="F49" s="228"/>
      <c r="G49" s="59"/>
      <c r="H49" s="6" t="s">
        <v>8</v>
      </c>
      <c r="I49" s="6" t="s">
        <v>58</v>
      </c>
      <c r="J49" s="6" t="s">
        <v>155</v>
      </c>
      <c r="K49" s="6"/>
      <c r="L49" s="52"/>
      <c r="M49" s="118"/>
      <c r="N49" s="114"/>
    </row>
    <row r="50" spans="1:14" ht="16.5" thickBot="1">
      <c r="A50" s="220" t="s">
        <v>206</v>
      </c>
      <c r="B50" s="221"/>
      <c r="C50" s="221"/>
      <c r="D50" s="221"/>
      <c r="E50" s="221"/>
      <c r="F50" s="225"/>
      <c r="G50" s="7">
        <v>703</v>
      </c>
      <c r="H50" s="6" t="s">
        <v>8</v>
      </c>
      <c r="I50" s="6" t="s">
        <v>13</v>
      </c>
      <c r="J50" s="6" t="s">
        <v>155</v>
      </c>
      <c r="K50" s="6" t="s">
        <v>203</v>
      </c>
      <c r="L50" s="52">
        <f>35225+525+2000</f>
        <v>37750</v>
      </c>
      <c r="M50" s="118">
        <f>35225+525+2000</f>
        <v>37750</v>
      </c>
      <c r="N50" s="114"/>
    </row>
    <row r="51" spans="1:14" ht="16.5" hidden="1" thickBot="1">
      <c r="A51" s="220" t="s">
        <v>205</v>
      </c>
      <c r="B51" s="221"/>
      <c r="C51" s="221"/>
      <c r="D51" s="221"/>
      <c r="E51" s="221"/>
      <c r="F51" s="225"/>
      <c r="G51" s="7">
        <v>703</v>
      </c>
      <c r="H51" s="6" t="s">
        <v>8</v>
      </c>
      <c r="I51" s="6" t="s">
        <v>13</v>
      </c>
      <c r="J51" s="6" t="s">
        <v>155</v>
      </c>
      <c r="K51" s="6" t="s">
        <v>204</v>
      </c>
      <c r="L51" s="52">
        <v>0</v>
      </c>
      <c r="M51" s="118">
        <v>0</v>
      </c>
      <c r="N51" s="114"/>
    </row>
    <row r="52" spans="1:14" ht="16.5" hidden="1" thickBot="1">
      <c r="A52" s="220" t="s">
        <v>91</v>
      </c>
      <c r="B52" s="263"/>
      <c r="C52" s="263"/>
      <c r="D52" s="263"/>
      <c r="E52" s="263"/>
      <c r="F52" s="264"/>
      <c r="G52" s="7">
        <v>703</v>
      </c>
      <c r="H52" s="6" t="s">
        <v>8</v>
      </c>
      <c r="I52" s="6" t="s">
        <v>13</v>
      </c>
      <c r="J52" s="6" t="s">
        <v>155</v>
      </c>
      <c r="K52" s="6" t="s">
        <v>66</v>
      </c>
      <c r="L52" s="51">
        <f>10000+36413.88</f>
        <v>46413.88</v>
      </c>
      <c r="M52" s="118"/>
      <c r="N52" s="114"/>
    </row>
    <row r="53" spans="1:14" ht="16.5" hidden="1" thickBot="1">
      <c r="A53" s="220" t="s">
        <v>180</v>
      </c>
      <c r="B53" s="263"/>
      <c r="C53" s="263"/>
      <c r="D53" s="263"/>
      <c r="E53" s="263"/>
      <c r="F53" s="264"/>
      <c r="G53" s="7">
        <v>703</v>
      </c>
      <c r="H53" s="6" t="s">
        <v>8</v>
      </c>
      <c r="I53" s="6" t="s">
        <v>13</v>
      </c>
      <c r="J53" s="6" t="s">
        <v>155</v>
      </c>
      <c r="K53" s="6" t="s">
        <v>67</v>
      </c>
      <c r="L53" s="51">
        <v>0</v>
      </c>
      <c r="M53" s="118"/>
      <c r="N53" s="114"/>
    </row>
    <row r="54" spans="1:14" ht="16.5" hidden="1" thickBot="1">
      <c r="A54" s="220" t="s">
        <v>216</v>
      </c>
      <c r="B54" s="221"/>
      <c r="C54" s="221"/>
      <c r="D54" s="221"/>
      <c r="E54" s="221"/>
      <c r="F54" s="225"/>
      <c r="G54" s="7">
        <v>703</v>
      </c>
      <c r="H54" s="6" t="s">
        <v>8</v>
      </c>
      <c r="I54" s="6" t="s">
        <v>13</v>
      </c>
      <c r="J54" s="6" t="s">
        <v>155</v>
      </c>
      <c r="K54" s="6" t="s">
        <v>67</v>
      </c>
      <c r="L54" s="51">
        <v>525</v>
      </c>
      <c r="M54" s="118"/>
      <c r="N54" s="114"/>
    </row>
    <row r="55" spans="1:14" ht="16.5" hidden="1" thickBot="1">
      <c r="A55" s="220" t="s">
        <v>148</v>
      </c>
      <c r="B55" s="263"/>
      <c r="C55" s="263"/>
      <c r="D55" s="263"/>
      <c r="E55" s="263"/>
      <c r="F55" s="264"/>
      <c r="G55" s="7">
        <v>703</v>
      </c>
      <c r="H55" s="6" t="s">
        <v>8</v>
      </c>
      <c r="I55" s="6" t="s">
        <v>13</v>
      </c>
      <c r="J55" s="6" t="s">
        <v>155</v>
      </c>
      <c r="K55" s="6" t="s">
        <v>136</v>
      </c>
      <c r="L55" s="51">
        <v>1000</v>
      </c>
      <c r="M55" s="118"/>
      <c r="N55" s="114"/>
    </row>
    <row r="56" spans="1:14" s="18" customFormat="1" ht="16.5" hidden="1" thickBot="1">
      <c r="A56" s="231" t="s">
        <v>174</v>
      </c>
      <c r="B56" s="351"/>
      <c r="C56" s="351"/>
      <c r="D56" s="351"/>
      <c r="E56" s="351"/>
      <c r="F56" s="352"/>
      <c r="G56" s="14">
        <v>703</v>
      </c>
      <c r="H56" s="3" t="s">
        <v>8</v>
      </c>
      <c r="I56" s="3" t="s">
        <v>56</v>
      </c>
      <c r="J56" s="3" t="s">
        <v>161</v>
      </c>
      <c r="K56" s="3" t="s">
        <v>11</v>
      </c>
      <c r="L56" s="50">
        <f>L57</f>
        <v>0</v>
      </c>
      <c r="M56" s="119"/>
      <c r="N56" s="117"/>
    </row>
    <row r="57" spans="1:14" ht="16.5" customHeight="1" hidden="1" thickBot="1">
      <c r="A57" s="220" t="s">
        <v>175</v>
      </c>
      <c r="B57" s="263"/>
      <c r="C57" s="263"/>
      <c r="D57" s="263"/>
      <c r="E57" s="263"/>
      <c r="F57" s="264"/>
      <c r="G57" s="15">
        <v>703</v>
      </c>
      <c r="H57" s="6" t="s">
        <v>8</v>
      </c>
      <c r="I57" s="6" t="s">
        <v>56</v>
      </c>
      <c r="J57" s="6" t="s">
        <v>173</v>
      </c>
      <c r="K57" s="6" t="s">
        <v>11</v>
      </c>
      <c r="L57" s="51">
        <f>L58</f>
        <v>0</v>
      </c>
      <c r="M57" s="118"/>
      <c r="N57" s="114"/>
    </row>
    <row r="58" spans="1:14" ht="16.5" hidden="1" thickBot="1">
      <c r="A58" s="220" t="s">
        <v>176</v>
      </c>
      <c r="B58" s="263"/>
      <c r="C58" s="263"/>
      <c r="D58" s="263"/>
      <c r="E58" s="263"/>
      <c r="F58" s="264"/>
      <c r="G58" s="15">
        <v>703</v>
      </c>
      <c r="H58" s="6" t="s">
        <v>8</v>
      </c>
      <c r="I58" s="6" t="s">
        <v>56</v>
      </c>
      <c r="J58" s="6" t="s">
        <v>173</v>
      </c>
      <c r="K58" s="6" t="s">
        <v>177</v>
      </c>
      <c r="L58" s="51">
        <v>0</v>
      </c>
      <c r="M58" s="118"/>
      <c r="N58" s="114"/>
    </row>
    <row r="59" spans="1:14" ht="21" customHeight="1" hidden="1" thickBot="1">
      <c r="A59" s="231" t="s">
        <v>119</v>
      </c>
      <c r="B59" s="351"/>
      <c r="C59" s="351"/>
      <c r="D59" s="351"/>
      <c r="E59" s="351"/>
      <c r="F59" s="352"/>
      <c r="G59" s="64">
        <v>703</v>
      </c>
      <c r="H59" s="3" t="s">
        <v>8</v>
      </c>
      <c r="I59" s="3" t="s">
        <v>120</v>
      </c>
      <c r="J59" s="3" t="s">
        <v>161</v>
      </c>
      <c r="K59" s="3" t="s">
        <v>11</v>
      </c>
      <c r="L59" s="50">
        <f>L65+L68</f>
        <v>0</v>
      </c>
      <c r="M59" s="118"/>
      <c r="N59" s="114"/>
    </row>
    <row r="60" spans="1:14" ht="16.5" hidden="1" thickBot="1">
      <c r="A60" s="220" t="s">
        <v>157</v>
      </c>
      <c r="B60" s="248"/>
      <c r="C60" s="248"/>
      <c r="D60" s="248"/>
      <c r="E60" s="248"/>
      <c r="F60" s="249"/>
      <c r="G60" s="65">
        <v>703</v>
      </c>
      <c r="H60" s="6" t="s">
        <v>8</v>
      </c>
      <c r="I60" s="6" t="s">
        <v>120</v>
      </c>
      <c r="J60" s="23" t="s">
        <v>156</v>
      </c>
      <c r="K60" s="6" t="s">
        <v>11</v>
      </c>
      <c r="L60" s="50">
        <f>L61</f>
        <v>0</v>
      </c>
      <c r="M60" s="118"/>
      <c r="N60" s="114"/>
    </row>
    <row r="61" spans="1:14" ht="16.5" customHeight="1" hidden="1" thickBot="1">
      <c r="A61" s="258" t="s">
        <v>111</v>
      </c>
      <c r="B61" s="259"/>
      <c r="C61" s="259"/>
      <c r="D61" s="259"/>
      <c r="E61" s="259"/>
      <c r="F61" s="260"/>
      <c r="G61" s="65">
        <v>703</v>
      </c>
      <c r="H61" s="6" t="s">
        <v>8</v>
      </c>
      <c r="I61" s="6" t="s">
        <v>120</v>
      </c>
      <c r="J61" s="23" t="s">
        <v>156</v>
      </c>
      <c r="K61" s="6" t="s">
        <v>65</v>
      </c>
      <c r="L61" s="51">
        <v>0</v>
      </c>
      <c r="M61" s="118"/>
      <c r="N61" s="114"/>
    </row>
    <row r="62" spans="1:14" ht="16.5" customHeight="1" hidden="1" thickBot="1">
      <c r="A62" s="220" t="s">
        <v>121</v>
      </c>
      <c r="B62" s="263"/>
      <c r="C62" s="263"/>
      <c r="D62" s="263"/>
      <c r="E62" s="263"/>
      <c r="F62" s="264"/>
      <c r="G62" s="65">
        <v>703</v>
      </c>
      <c r="H62" s="6" t="s">
        <v>8</v>
      </c>
      <c r="I62" s="6" t="s">
        <v>120</v>
      </c>
      <c r="J62" s="23" t="s">
        <v>122</v>
      </c>
      <c r="K62" s="6" t="s">
        <v>11</v>
      </c>
      <c r="L62" s="50">
        <v>0</v>
      </c>
      <c r="M62" s="118"/>
      <c r="N62" s="114"/>
    </row>
    <row r="63" spans="1:14" ht="16.5" customHeight="1" hidden="1" thickBot="1">
      <c r="A63" s="220" t="s">
        <v>92</v>
      </c>
      <c r="B63" s="248"/>
      <c r="C63" s="248"/>
      <c r="D63" s="248"/>
      <c r="E63" s="248"/>
      <c r="F63" s="249"/>
      <c r="G63" s="65">
        <v>703</v>
      </c>
      <c r="H63" s="6" t="s">
        <v>8</v>
      </c>
      <c r="I63" s="6" t="s">
        <v>120</v>
      </c>
      <c r="J63" s="23" t="s">
        <v>127</v>
      </c>
      <c r="K63" s="6" t="s">
        <v>67</v>
      </c>
      <c r="L63" s="51">
        <v>0</v>
      </c>
      <c r="M63" s="118"/>
      <c r="N63" s="114"/>
    </row>
    <row r="64" spans="1:14" ht="16.5" customHeight="1" hidden="1" thickBot="1">
      <c r="A64" s="258" t="s">
        <v>111</v>
      </c>
      <c r="B64" s="259"/>
      <c r="C64" s="259"/>
      <c r="D64" s="259"/>
      <c r="E64" s="259"/>
      <c r="F64" s="260"/>
      <c r="G64" s="65">
        <v>703</v>
      </c>
      <c r="H64" s="6" t="s">
        <v>8</v>
      </c>
      <c r="I64" s="6" t="s">
        <v>120</v>
      </c>
      <c r="J64" s="23" t="s">
        <v>122</v>
      </c>
      <c r="K64" s="6" t="s">
        <v>65</v>
      </c>
      <c r="L64" s="51">
        <v>0</v>
      </c>
      <c r="M64" s="118"/>
      <c r="N64" s="114"/>
    </row>
    <row r="65" spans="1:14" ht="35.25" customHeight="1" hidden="1" thickBot="1">
      <c r="A65" s="258" t="s">
        <v>220</v>
      </c>
      <c r="B65" s="246"/>
      <c r="C65" s="246"/>
      <c r="D65" s="246"/>
      <c r="E65" s="246"/>
      <c r="F65" s="247"/>
      <c r="G65" s="65">
        <v>703</v>
      </c>
      <c r="H65" s="6" t="s">
        <v>8</v>
      </c>
      <c r="I65" s="6" t="s">
        <v>120</v>
      </c>
      <c r="J65" s="23" t="s">
        <v>221</v>
      </c>
      <c r="K65" s="6" t="s">
        <v>11</v>
      </c>
      <c r="L65" s="51">
        <f>L66</f>
        <v>0</v>
      </c>
      <c r="M65" s="118"/>
      <c r="N65" s="114"/>
    </row>
    <row r="66" spans="1:14" ht="32.25" customHeight="1" hidden="1" thickBot="1">
      <c r="A66" s="243" t="s">
        <v>202</v>
      </c>
      <c r="B66" s="246"/>
      <c r="C66" s="246"/>
      <c r="D66" s="246"/>
      <c r="E66" s="246"/>
      <c r="F66" s="247"/>
      <c r="G66" s="65">
        <v>703</v>
      </c>
      <c r="H66" s="6" t="s">
        <v>8</v>
      </c>
      <c r="I66" s="6" t="s">
        <v>120</v>
      </c>
      <c r="J66" s="23" t="s">
        <v>221</v>
      </c>
      <c r="K66" s="6" t="s">
        <v>201</v>
      </c>
      <c r="L66" s="51">
        <f>L67</f>
        <v>0</v>
      </c>
      <c r="M66" s="118"/>
      <c r="N66" s="114"/>
    </row>
    <row r="67" spans="1:14" ht="35.25" customHeight="1" hidden="1" thickBot="1">
      <c r="A67" s="243" t="s">
        <v>199</v>
      </c>
      <c r="B67" s="246"/>
      <c r="C67" s="246"/>
      <c r="D67" s="246"/>
      <c r="E67" s="246"/>
      <c r="F67" s="247"/>
      <c r="G67" s="65">
        <v>703</v>
      </c>
      <c r="H67" s="6" t="s">
        <v>8</v>
      </c>
      <c r="I67" s="6" t="s">
        <v>120</v>
      </c>
      <c r="J67" s="23" t="s">
        <v>221</v>
      </c>
      <c r="K67" s="6" t="s">
        <v>200</v>
      </c>
      <c r="L67" s="51"/>
      <c r="M67" s="118"/>
      <c r="N67" s="114"/>
    </row>
    <row r="68" spans="1:14" ht="34.5" customHeight="1" hidden="1" thickBot="1">
      <c r="A68" s="258" t="s">
        <v>158</v>
      </c>
      <c r="B68" s="261"/>
      <c r="C68" s="261"/>
      <c r="D68" s="261"/>
      <c r="E68" s="261"/>
      <c r="F68" s="262"/>
      <c r="G68" s="65">
        <v>703</v>
      </c>
      <c r="H68" s="6" t="s">
        <v>8</v>
      </c>
      <c r="I68" s="6" t="s">
        <v>120</v>
      </c>
      <c r="J68" s="23">
        <v>7710092794</v>
      </c>
      <c r="K68" s="6" t="s">
        <v>11</v>
      </c>
      <c r="L68" s="50">
        <f>L69+L71</f>
        <v>0</v>
      </c>
      <c r="M68" s="118"/>
      <c r="N68" s="114"/>
    </row>
    <row r="69" spans="1:14" ht="35.25" customHeight="1" hidden="1" thickBot="1">
      <c r="A69" s="243" t="s">
        <v>202</v>
      </c>
      <c r="B69" s="246"/>
      <c r="C69" s="246"/>
      <c r="D69" s="246"/>
      <c r="E69" s="246"/>
      <c r="F69" s="247"/>
      <c r="G69" s="65">
        <v>703</v>
      </c>
      <c r="H69" s="6" t="s">
        <v>8</v>
      </c>
      <c r="I69" s="6" t="s">
        <v>120</v>
      </c>
      <c r="J69" s="23">
        <v>7710092794</v>
      </c>
      <c r="K69" s="6" t="s">
        <v>201</v>
      </c>
      <c r="L69" s="51">
        <f>L70</f>
        <v>0</v>
      </c>
      <c r="M69" s="118"/>
      <c r="N69" s="114"/>
    </row>
    <row r="70" spans="1:14" ht="32.25" customHeight="1" hidden="1" thickBot="1">
      <c r="A70" s="243" t="s">
        <v>199</v>
      </c>
      <c r="B70" s="246"/>
      <c r="C70" s="246"/>
      <c r="D70" s="246"/>
      <c r="E70" s="246"/>
      <c r="F70" s="247"/>
      <c r="G70" s="65">
        <v>703</v>
      </c>
      <c r="H70" s="6" t="s">
        <v>8</v>
      </c>
      <c r="I70" s="6" t="s">
        <v>120</v>
      </c>
      <c r="J70" s="23">
        <v>7710092794</v>
      </c>
      <c r="K70" s="6" t="s">
        <v>200</v>
      </c>
      <c r="L70" s="51">
        <v>0</v>
      </c>
      <c r="M70" s="118"/>
      <c r="N70" s="114"/>
    </row>
    <row r="71" spans="1:14" ht="22.5" customHeight="1" hidden="1" thickBot="1">
      <c r="A71" s="220" t="s">
        <v>206</v>
      </c>
      <c r="B71" s="221"/>
      <c r="C71" s="221"/>
      <c r="D71" s="221"/>
      <c r="E71" s="221"/>
      <c r="F71" s="225"/>
      <c r="G71" s="65">
        <v>703</v>
      </c>
      <c r="H71" s="6" t="s">
        <v>8</v>
      </c>
      <c r="I71" s="6" t="s">
        <v>120</v>
      </c>
      <c r="J71" s="23">
        <v>7710092794</v>
      </c>
      <c r="K71" s="6" t="s">
        <v>203</v>
      </c>
      <c r="L71" s="51">
        <f>L72</f>
        <v>0</v>
      </c>
      <c r="M71" s="118"/>
      <c r="N71" s="114"/>
    </row>
    <row r="72" spans="1:14" ht="21.75" customHeight="1" hidden="1" thickBot="1">
      <c r="A72" s="220" t="s">
        <v>205</v>
      </c>
      <c r="B72" s="221"/>
      <c r="C72" s="221"/>
      <c r="D72" s="221"/>
      <c r="E72" s="221"/>
      <c r="F72" s="225"/>
      <c r="G72" s="65">
        <v>703</v>
      </c>
      <c r="H72" s="6" t="s">
        <v>8</v>
      </c>
      <c r="I72" s="6" t="s">
        <v>120</v>
      </c>
      <c r="J72" s="23">
        <v>7710092794</v>
      </c>
      <c r="K72" s="6" t="s">
        <v>204</v>
      </c>
      <c r="L72" s="51">
        <v>0</v>
      </c>
      <c r="M72" s="118"/>
      <c r="N72" s="114"/>
    </row>
    <row r="73" spans="1:14" ht="16.5" hidden="1" thickBot="1">
      <c r="A73" s="220" t="s">
        <v>148</v>
      </c>
      <c r="B73" s="263"/>
      <c r="C73" s="263"/>
      <c r="D73" s="263"/>
      <c r="E73" s="263"/>
      <c r="F73" s="264"/>
      <c r="G73" s="65">
        <v>703</v>
      </c>
      <c r="H73" s="6" t="s">
        <v>8</v>
      </c>
      <c r="I73" s="6" t="s">
        <v>120</v>
      </c>
      <c r="J73" s="23">
        <v>7710092794</v>
      </c>
      <c r="K73" s="6" t="s">
        <v>136</v>
      </c>
      <c r="L73" s="51">
        <v>15500.7</v>
      </c>
      <c r="M73" s="118"/>
      <c r="N73" s="114"/>
    </row>
    <row r="74" spans="1:14" ht="16.5" customHeight="1" hidden="1" thickBot="1">
      <c r="A74" s="231" t="s">
        <v>18</v>
      </c>
      <c r="B74" s="268"/>
      <c r="C74" s="268"/>
      <c r="D74" s="268"/>
      <c r="E74" s="268"/>
      <c r="F74" s="269"/>
      <c r="G74" s="7">
        <v>703</v>
      </c>
      <c r="H74" s="3" t="s">
        <v>19</v>
      </c>
      <c r="I74" s="3" t="s">
        <v>9</v>
      </c>
      <c r="J74" s="21" t="s">
        <v>10</v>
      </c>
      <c r="K74" s="3" t="s">
        <v>11</v>
      </c>
      <c r="L74" s="50"/>
      <c r="M74" s="118"/>
      <c r="N74" s="114"/>
    </row>
    <row r="75" spans="1:14" ht="50.25" customHeight="1" thickBot="1">
      <c r="A75" s="231" t="s">
        <v>231</v>
      </c>
      <c r="B75" s="221"/>
      <c r="C75" s="221"/>
      <c r="D75" s="221"/>
      <c r="E75" s="221"/>
      <c r="F75" s="225"/>
      <c r="G75" s="4">
        <v>703</v>
      </c>
      <c r="H75" s="3" t="s">
        <v>8</v>
      </c>
      <c r="I75" s="3" t="s">
        <v>227</v>
      </c>
      <c r="J75" s="3" t="s">
        <v>161</v>
      </c>
      <c r="K75" s="3" t="s">
        <v>11</v>
      </c>
      <c r="L75" s="50">
        <f>L76+L81</f>
        <v>39205.66</v>
      </c>
      <c r="M75" s="119">
        <f>M76+M81+M79</f>
        <v>119002.94</v>
      </c>
      <c r="N75" s="114"/>
    </row>
    <row r="76" spans="1:14" ht="54" customHeight="1" thickBot="1">
      <c r="A76" s="231" t="s">
        <v>232</v>
      </c>
      <c r="B76" s="221"/>
      <c r="C76" s="221"/>
      <c r="D76" s="221"/>
      <c r="E76" s="221"/>
      <c r="F76" s="225"/>
      <c r="G76" s="4">
        <v>703</v>
      </c>
      <c r="H76" s="3" t="s">
        <v>8</v>
      </c>
      <c r="I76" s="3" t="s">
        <v>227</v>
      </c>
      <c r="J76" s="3" t="s">
        <v>245</v>
      </c>
      <c r="K76" s="3" t="s">
        <v>11</v>
      </c>
      <c r="L76" s="50">
        <f>L77</f>
        <v>39100.66</v>
      </c>
      <c r="M76" s="119">
        <f>M77</f>
        <v>39100.66</v>
      </c>
      <c r="N76" s="114"/>
    </row>
    <row r="77" spans="1:14" ht="18" customHeight="1" thickBot="1">
      <c r="A77" s="220" t="s">
        <v>225</v>
      </c>
      <c r="B77" s="221"/>
      <c r="C77" s="221"/>
      <c r="D77" s="221"/>
      <c r="E77" s="221"/>
      <c r="F77" s="225"/>
      <c r="G77" s="7">
        <v>703</v>
      </c>
      <c r="H77" s="6" t="s">
        <v>8</v>
      </c>
      <c r="I77" s="6" t="s">
        <v>227</v>
      </c>
      <c r="J77" s="6" t="s">
        <v>245</v>
      </c>
      <c r="K77" s="6" t="s">
        <v>17</v>
      </c>
      <c r="L77" s="51">
        <v>39100.66</v>
      </c>
      <c r="M77" s="118">
        <v>39100.66</v>
      </c>
      <c r="N77" s="114"/>
    </row>
    <row r="78" spans="1:14" ht="16.5" customHeight="1" hidden="1" thickBot="1">
      <c r="A78" s="220" t="s">
        <v>226</v>
      </c>
      <c r="B78" s="221"/>
      <c r="C78" s="221"/>
      <c r="D78" s="221"/>
      <c r="E78" s="221"/>
      <c r="F78" s="225"/>
      <c r="G78" s="7">
        <v>703</v>
      </c>
      <c r="H78" s="6" t="s">
        <v>8</v>
      </c>
      <c r="I78" s="6" t="s">
        <v>227</v>
      </c>
      <c r="J78" s="6" t="s">
        <v>245</v>
      </c>
      <c r="K78" s="6" t="s">
        <v>361</v>
      </c>
      <c r="L78" s="51">
        <v>0</v>
      </c>
      <c r="M78" s="118"/>
      <c r="N78" s="114"/>
    </row>
    <row r="79" spans="1:14" ht="66" customHeight="1" thickBot="1">
      <c r="A79" s="231" t="s">
        <v>358</v>
      </c>
      <c r="B79" s="232"/>
      <c r="C79" s="232"/>
      <c r="D79" s="232"/>
      <c r="E79" s="232"/>
      <c r="F79" s="233"/>
      <c r="G79" s="7">
        <v>703</v>
      </c>
      <c r="H79" s="6" t="s">
        <v>8</v>
      </c>
      <c r="I79" s="6" t="s">
        <v>227</v>
      </c>
      <c r="J79" s="6" t="s">
        <v>229</v>
      </c>
      <c r="K79" s="6" t="s">
        <v>11</v>
      </c>
      <c r="L79" s="51">
        <v>0</v>
      </c>
      <c r="M79" s="118">
        <f>M80</f>
        <v>79797.28</v>
      </c>
      <c r="N79" s="114"/>
    </row>
    <row r="80" spans="1:14" ht="16.5" customHeight="1" thickBot="1">
      <c r="A80" s="220" t="s">
        <v>225</v>
      </c>
      <c r="B80" s="221"/>
      <c r="C80" s="221"/>
      <c r="D80" s="221"/>
      <c r="E80" s="221"/>
      <c r="F80" s="225"/>
      <c r="G80" s="7">
        <v>703</v>
      </c>
      <c r="H80" s="6" t="s">
        <v>8</v>
      </c>
      <c r="I80" s="6" t="s">
        <v>227</v>
      </c>
      <c r="J80" s="6" t="s">
        <v>229</v>
      </c>
      <c r="K80" s="6" t="s">
        <v>17</v>
      </c>
      <c r="L80" s="51">
        <v>0</v>
      </c>
      <c r="M80" s="118">
        <v>79797.28</v>
      </c>
      <c r="N80" s="114"/>
    </row>
    <row r="81" spans="1:14" ht="69" customHeight="1" thickBot="1">
      <c r="A81" s="231" t="s">
        <v>230</v>
      </c>
      <c r="B81" s="221"/>
      <c r="C81" s="221"/>
      <c r="D81" s="221"/>
      <c r="E81" s="221"/>
      <c r="F81" s="225"/>
      <c r="G81" s="7">
        <v>703</v>
      </c>
      <c r="H81" s="6" t="s">
        <v>8</v>
      </c>
      <c r="I81" s="6" t="s">
        <v>227</v>
      </c>
      <c r="J81" s="6" t="s">
        <v>228</v>
      </c>
      <c r="K81" s="6" t="s">
        <v>11</v>
      </c>
      <c r="L81" s="51">
        <f>L82</f>
        <v>105</v>
      </c>
      <c r="M81" s="118">
        <f>M82</f>
        <v>105</v>
      </c>
      <c r="N81" s="114"/>
    </row>
    <row r="82" spans="1:14" ht="16.5" thickBot="1">
      <c r="A82" s="220" t="s">
        <v>225</v>
      </c>
      <c r="B82" s="221"/>
      <c r="C82" s="221"/>
      <c r="D82" s="221"/>
      <c r="E82" s="221"/>
      <c r="F82" s="225"/>
      <c r="G82" s="7">
        <v>703</v>
      </c>
      <c r="H82" s="6" t="s">
        <v>8</v>
      </c>
      <c r="I82" s="6" t="s">
        <v>227</v>
      </c>
      <c r="J82" s="6" t="s">
        <v>228</v>
      </c>
      <c r="K82" s="6" t="s">
        <v>17</v>
      </c>
      <c r="L82" s="51">
        <v>105</v>
      </c>
      <c r="M82" s="118">
        <v>105</v>
      </c>
      <c r="N82" s="114"/>
    </row>
    <row r="83" spans="1:14" ht="16.5" customHeight="1" hidden="1" thickBot="1">
      <c r="A83" s="220" t="s">
        <v>226</v>
      </c>
      <c r="B83" s="221"/>
      <c r="C83" s="221"/>
      <c r="D83" s="221"/>
      <c r="E83" s="221"/>
      <c r="F83" s="225"/>
      <c r="G83" s="7">
        <v>703</v>
      </c>
      <c r="H83" s="6" t="s">
        <v>8</v>
      </c>
      <c r="I83" s="6" t="s">
        <v>227</v>
      </c>
      <c r="J83" s="6" t="s">
        <v>228</v>
      </c>
      <c r="K83" s="6" t="s">
        <v>224</v>
      </c>
      <c r="L83" s="51">
        <v>0</v>
      </c>
      <c r="M83" s="118">
        <v>0</v>
      </c>
      <c r="N83" s="114"/>
    </row>
    <row r="84" spans="1:14" ht="16.5" customHeight="1" thickBot="1">
      <c r="A84" s="231" t="s">
        <v>119</v>
      </c>
      <c r="B84" s="351"/>
      <c r="C84" s="351"/>
      <c r="D84" s="351"/>
      <c r="E84" s="351"/>
      <c r="F84" s="352"/>
      <c r="G84" s="4">
        <v>703</v>
      </c>
      <c r="H84" s="3" t="s">
        <v>8</v>
      </c>
      <c r="I84" s="3" t="s">
        <v>120</v>
      </c>
      <c r="J84" s="3" t="s">
        <v>161</v>
      </c>
      <c r="K84" s="3" t="s">
        <v>11</v>
      </c>
      <c r="L84" s="50">
        <f>L85</f>
        <v>21000</v>
      </c>
      <c r="M84" s="119">
        <f>M85</f>
        <v>21000</v>
      </c>
      <c r="N84" s="114"/>
    </row>
    <row r="85" spans="1:14" ht="39" customHeight="1" thickBot="1">
      <c r="A85" s="258" t="s">
        <v>158</v>
      </c>
      <c r="B85" s="261"/>
      <c r="C85" s="261"/>
      <c r="D85" s="261"/>
      <c r="E85" s="261"/>
      <c r="F85" s="262"/>
      <c r="G85" s="7">
        <v>703</v>
      </c>
      <c r="H85" s="6" t="s">
        <v>8</v>
      </c>
      <c r="I85" s="6" t="s">
        <v>120</v>
      </c>
      <c r="J85" s="23">
        <v>7710092794</v>
      </c>
      <c r="K85" s="6" t="s">
        <v>11</v>
      </c>
      <c r="L85" s="51">
        <f>L86</f>
        <v>21000</v>
      </c>
      <c r="M85" s="118">
        <f>M86</f>
        <v>21000</v>
      </c>
      <c r="N85" s="114"/>
    </row>
    <row r="86" spans="1:14" ht="20.25" customHeight="1" thickBot="1">
      <c r="A86" s="220" t="s">
        <v>206</v>
      </c>
      <c r="B86" s="221"/>
      <c r="C86" s="221"/>
      <c r="D86" s="221"/>
      <c r="E86" s="221"/>
      <c r="F86" s="225"/>
      <c r="G86" s="7">
        <v>703</v>
      </c>
      <c r="H86" s="6" t="s">
        <v>8</v>
      </c>
      <c r="I86" s="6" t="s">
        <v>120</v>
      </c>
      <c r="J86" s="23">
        <v>7710092794</v>
      </c>
      <c r="K86" s="6" t="s">
        <v>203</v>
      </c>
      <c r="L86" s="51">
        <v>21000</v>
      </c>
      <c r="M86" s="118">
        <v>21000</v>
      </c>
      <c r="N86" s="114"/>
    </row>
    <row r="87" spans="1:14" ht="25.5" customHeight="1" hidden="1" thickBot="1">
      <c r="A87" s="220" t="s">
        <v>205</v>
      </c>
      <c r="B87" s="221"/>
      <c r="C87" s="221"/>
      <c r="D87" s="221"/>
      <c r="E87" s="221"/>
      <c r="F87" s="225"/>
      <c r="G87" s="7">
        <v>703</v>
      </c>
      <c r="H87" s="6" t="s">
        <v>8</v>
      </c>
      <c r="I87" s="6" t="s">
        <v>120</v>
      </c>
      <c r="J87" s="23">
        <v>7710092794</v>
      </c>
      <c r="K87" s="6" t="s">
        <v>204</v>
      </c>
      <c r="L87" s="51">
        <v>0</v>
      </c>
      <c r="M87" s="118">
        <v>0</v>
      </c>
      <c r="N87" s="114"/>
    </row>
    <row r="88" spans="1:14" ht="19.5" customHeight="1" thickBot="1">
      <c r="A88" s="231" t="s">
        <v>18</v>
      </c>
      <c r="B88" s="268"/>
      <c r="C88" s="268"/>
      <c r="D88" s="268"/>
      <c r="E88" s="268"/>
      <c r="F88" s="269"/>
      <c r="G88" s="7">
        <v>703</v>
      </c>
      <c r="H88" s="3" t="s">
        <v>19</v>
      </c>
      <c r="I88" s="3" t="s">
        <v>9</v>
      </c>
      <c r="J88" s="3" t="s">
        <v>161</v>
      </c>
      <c r="K88" s="3" t="s">
        <v>11</v>
      </c>
      <c r="L88" s="50">
        <f>L89</f>
        <v>304636.26</v>
      </c>
      <c r="M88" s="119">
        <f>M89</f>
        <v>315222.97000000003</v>
      </c>
      <c r="N88" s="114"/>
    </row>
    <row r="89" spans="1:14" ht="19.5" customHeight="1" thickBot="1">
      <c r="A89" s="231" t="s">
        <v>20</v>
      </c>
      <c r="B89" s="268"/>
      <c r="C89" s="268"/>
      <c r="D89" s="268"/>
      <c r="E89" s="268"/>
      <c r="F89" s="269"/>
      <c r="G89" s="4">
        <v>703</v>
      </c>
      <c r="H89" s="3" t="s">
        <v>19</v>
      </c>
      <c r="I89" s="3" t="s">
        <v>21</v>
      </c>
      <c r="J89" s="3" t="s">
        <v>161</v>
      </c>
      <c r="K89" s="3" t="s">
        <v>11</v>
      </c>
      <c r="L89" s="50">
        <f>L90</f>
        <v>304636.26</v>
      </c>
      <c r="M89" s="119">
        <f>M90</f>
        <v>315222.97000000003</v>
      </c>
      <c r="N89" s="114"/>
    </row>
    <row r="90" spans="1:14" ht="34.5" customHeight="1" thickBot="1">
      <c r="A90" s="220" t="s">
        <v>159</v>
      </c>
      <c r="B90" s="248"/>
      <c r="C90" s="248"/>
      <c r="D90" s="248"/>
      <c r="E90" s="248"/>
      <c r="F90" s="249"/>
      <c r="G90" s="7">
        <v>703</v>
      </c>
      <c r="H90" s="6" t="s">
        <v>19</v>
      </c>
      <c r="I90" s="6" t="s">
        <v>21</v>
      </c>
      <c r="J90" s="22">
        <v>9990051180</v>
      </c>
      <c r="K90" s="6" t="s">
        <v>11</v>
      </c>
      <c r="L90" s="51">
        <f>L91+L96</f>
        <v>304636.26</v>
      </c>
      <c r="M90" s="118">
        <f>M91+M97+M96</f>
        <v>315222.97000000003</v>
      </c>
      <c r="N90" s="114"/>
    </row>
    <row r="91" spans="1:14" ht="63" customHeight="1" thickBot="1">
      <c r="A91" s="243" t="s">
        <v>208</v>
      </c>
      <c r="B91" s="244"/>
      <c r="C91" s="244"/>
      <c r="D91" s="244"/>
      <c r="E91" s="244"/>
      <c r="F91" s="245"/>
      <c r="G91" s="7">
        <v>703</v>
      </c>
      <c r="H91" s="6" t="s">
        <v>19</v>
      </c>
      <c r="I91" s="6" t="s">
        <v>21</v>
      </c>
      <c r="J91" s="22">
        <v>9990051180</v>
      </c>
      <c r="K91" s="6" t="s">
        <v>207</v>
      </c>
      <c r="L91" s="51">
        <f>194904+58861.01</f>
        <v>253765.01</v>
      </c>
      <c r="M91" s="118">
        <f>194904+58861.01</f>
        <v>253765.01</v>
      </c>
      <c r="N91" s="114"/>
    </row>
    <row r="92" spans="1:14" ht="34.5" customHeight="1" hidden="1" thickBot="1">
      <c r="A92" s="243" t="s">
        <v>209</v>
      </c>
      <c r="B92" s="244"/>
      <c r="C92" s="244"/>
      <c r="D92" s="244"/>
      <c r="E92" s="244"/>
      <c r="F92" s="245"/>
      <c r="G92" s="7">
        <v>703</v>
      </c>
      <c r="H92" s="6" t="s">
        <v>19</v>
      </c>
      <c r="I92" s="6" t="s">
        <v>21</v>
      </c>
      <c r="J92" s="22">
        <v>9990051180</v>
      </c>
      <c r="K92" s="6" t="s">
        <v>197</v>
      </c>
      <c r="L92" s="51">
        <v>0</v>
      </c>
      <c r="M92" s="118">
        <v>0</v>
      </c>
      <c r="N92" s="114"/>
    </row>
    <row r="93" spans="1:14" ht="16.5" customHeight="1" hidden="1" thickBot="1">
      <c r="A93" s="220" t="s">
        <v>160</v>
      </c>
      <c r="B93" s="248"/>
      <c r="C93" s="248"/>
      <c r="D93" s="248"/>
      <c r="E93" s="248"/>
      <c r="F93" s="249"/>
      <c r="G93" s="7">
        <v>703</v>
      </c>
      <c r="H93" s="6" t="s">
        <v>19</v>
      </c>
      <c r="I93" s="6" t="s">
        <v>21</v>
      </c>
      <c r="J93" s="22">
        <v>9990051180</v>
      </c>
      <c r="K93" s="6" t="s">
        <v>63</v>
      </c>
      <c r="L93" s="51">
        <v>113868</v>
      </c>
      <c r="M93" s="118"/>
      <c r="N93" s="114"/>
    </row>
    <row r="94" spans="1:14" ht="16.5" customHeight="1" hidden="1" thickBot="1">
      <c r="A94" s="220" t="s">
        <v>16</v>
      </c>
      <c r="B94" s="248"/>
      <c r="C94" s="248"/>
      <c r="D94" s="248"/>
      <c r="E94" s="248"/>
      <c r="F94" s="249"/>
      <c r="G94" s="7">
        <v>703</v>
      </c>
      <c r="H94" s="6" t="s">
        <v>19</v>
      </c>
      <c r="I94" s="6" t="s">
        <v>21</v>
      </c>
      <c r="J94" s="22">
        <v>9990051180</v>
      </c>
      <c r="K94" s="6"/>
      <c r="L94" s="51">
        <v>0</v>
      </c>
      <c r="M94" s="118"/>
      <c r="N94" s="114"/>
    </row>
    <row r="95" spans="1:14" ht="16.5" customHeight="1" hidden="1" thickBot="1">
      <c r="A95" s="243" t="s">
        <v>153</v>
      </c>
      <c r="B95" s="244"/>
      <c r="C95" s="244"/>
      <c r="D95" s="244"/>
      <c r="E95" s="244"/>
      <c r="F95" s="245"/>
      <c r="G95" s="7">
        <v>703</v>
      </c>
      <c r="H95" s="6" t="s">
        <v>19</v>
      </c>
      <c r="I95" s="6" t="s">
        <v>21</v>
      </c>
      <c r="J95" s="22">
        <v>9990051180</v>
      </c>
      <c r="K95" s="6" t="s">
        <v>154</v>
      </c>
      <c r="L95" s="51">
        <v>34388.14</v>
      </c>
      <c r="M95" s="118"/>
      <c r="N95" s="114"/>
    </row>
    <row r="96" spans="1:14" ht="31.5" customHeight="1" thickBot="1">
      <c r="A96" s="243" t="s">
        <v>202</v>
      </c>
      <c r="B96" s="244"/>
      <c r="C96" s="244"/>
      <c r="D96" s="244"/>
      <c r="E96" s="244"/>
      <c r="F96" s="245"/>
      <c r="G96" s="7">
        <v>703</v>
      </c>
      <c r="H96" s="6" t="s">
        <v>19</v>
      </c>
      <c r="I96" s="6" t="s">
        <v>21</v>
      </c>
      <c r="J96" s="22">
        <v>9990051180</v>
      </c>
      <c r="K96" s="6" t="s">
        <v>201</v>
      </c>
      <c r="L96" s="51">
        <f>25000+25871.25</f>
        <v>50871.25</v>
      </c>
      <c r="M96" s="118">
        <f>30000+31457.96</f>
        <v>61457.96</v>
      </c>
      <c r="N96" s="114"/>
    </row>
    <row r="97" spans="1:14" ht="31.5" customHeight="1" hidden="1" thickBot="1">
      <c r="A97" s="243" t="s">
        <v>199</v>
      </c>
      <c r="B97" s="244"/>
      <c r="C97" s="244"/>
      <c r="D97" s="244"/>
      <c r="E97" s="244"/>
      <c r="F97" s="245"/>
      <c r="G97" s="7">
        <v>703</v>
      </c>
      <c r="H97" s="6" t="s">
        <v>19</v>
      </c>
      <c r="I97" s="6" t="s">
        <v>21</v>
      </c>
      <c r="J97" s="22">
        <v>9990051180</v>
      </c>
      <c r="K97" s="6" t="s">
        <v>200</v>
      </c>
      <c r="L97" s="51">
        <v>0</v>
      </c>
      <c r="M97" s="118">
        <v>0</v>
      </c>
      <c r="N97" s="114"/>
    </row>
    <row r="98" spans="1:14" ht="16.5" customHeight="1" hidden="1" thickBot="1">
      <c r="A98" s="258" t="s">
        <v>111</v>
      </c>
      <c r="B98" s="259"/>
      <c r="C98" s="259"/>
      <c r="D98" s="259"/>
      <c r="E98" s="259"/>
      <c r="F98" s="260"/>
      <c r="G98" s="7">
        <v>703</v>
      </c>
      <c r="H98" s="6" t="s">
        <v>19</v>
      </c>
      <c r="I98" s="6" t="s">
        <v>21</v>
      </c>
      <c r="J98" s="22">
        <v>9990051180</v>
      </c>
      <c r="K98" s="6" t="s">
        <v>65</v>
      </c>
      <c r="L98" s="51">
        <v>1539.21</v>
      </c>
      <c r="M98" s="118"/>
      <c r="N98" s="114"/>
    </row>
    <row r="99" spans="1:14" s="18" customFormat="1" ht="19.5" customHeight="1" thickBot="1">
      <c r="A99" s="265" t="s">
        <v>93</v>
      </c>
      <c r="B99" s="266"/>
      <c r="C99" s="266"/>
      <c r="D99" s="266"/>
      <c r="E99" s="266"/>
      <c r="F99" s="267"/>
      <c r="G99" s="4">
        <v>703</v>
      </c>
      <c r="H99" s="3" t="s">
        <v>13</v>
      </c>
      <c r="I99" s="3" t="s">
        <v>9</v>
      </c>
      <c r="J99" s="3" t="s">
        <v>161</v>
      </c>
      <c r="K99" s="3" t="s">
        <v>11</v>
      </c>
      <c r="L99" s="50">
        <f>L100</f>
        <v>2164950</v>
      </c>
      <c r="M99" s="119">
        <f>M100</f>
        <v>2311836.86</v>
      </c>
      <c r="N99" s="117"/>
    </row>
    <row r="100" spans="1:14" s="17" customFormat="1" ht="19.5" customHeight="1" thickBot="1">
      <c r="A100" s="258" t="s">
        <v>87</v>
      </c>
      <c r="B100" s="261"/>
      <c r="C100" s="261"/>
      <c r="D100" s="261"/>
      <c r="E100" s="261"/>
      <c r="F100" s="262"/>
      <c r="G100" s="7">
        <v>703</v>
      </c>
      <c r="H100" s="6" t="s">
        <v>13</v>
      </c>
      <c r="I100" s="6" t="s">
        <v>61</v>
      </c>
      <c r="J100" s="6" t="s">
        <v>161</v>
      </c>
      <c r="K100" s="6" t="s">
        <v>85</v>
      </c>
      <c r="L100" s="51">
        <f>L101</f>
        <v>2164950</v>
      </c>
      <c r="M100" s="118">
        <f>M101</f>
        <v>2311836.86</v>
      </c>
      <c r="N100" s="116"/>
    </row>
    <row r="101" spans="1:14" s="17" customFormat="1" ht="36.75" customHeight="1" thickBot="1">
      <c r="A101" s="359" t="s">
        <v>181</v>
      </c>
      <c r="B101" s="360"/>
      <c r="C101" s="360"/>
      <c r="D101" s="360"/>
      <c r="E101" s="360"/>
      <c r="F101" s="361"/>
      <c r="G101" s="7">
        <v>703</v>
      </c>
      <c r="H101" s="6" t="s">
        <v>13</v>
      </c>
      <c r="I101" s="6" t="s">
        <v>61</v>
      </c>
      <c r="J101" s="6" t="s">
        <v>162</v>
      </c>
      <c r="K101" s="6" t="s">
        <v>11</v>
      </c>
      <c r="L101" s="51">
        <f>L105</f>
        <v>2164950</v>
      </c>
      <c r="M101" s="118">
        <f>M105</f>
        <v>2311836.86</v>
      </c>
      <c r="N101" s="116"/>
    </row>
    <row r="102" spans="1:14" s="17" customFormat="1" ht="16.5" customHeight="1" hidden="1" thickBot="1">
      <c r="A102" s="258" t="s">
        <v>94</v>
      </c>
      <c r="B102" s="259"/>
      <c r="C102" s="259"/>
      <c r="D102" s="259"/>
      <c r="E102" s="259"/>
      <c r="F102" s="260"/>
      <c r="G102" s="7">
        <v>703</v>
      </c>
      <c r="H102" s="6" t="s">
        <v>13</v>
      </c>
      <c r="I102" s="6" t="s">
        <v>61</v>
      </c>
      <c r="J102" s="22" t="s">
        <v>138</v>
      </c>
      <c r="K102" s="6" t="s">
        <v>11</v>
      </c>
      <c r="L102" s="51" t="e">
        <f>L103</f>
        <v>#REF!</v>
      </c>
      <c r="M102" s="118"/>
      <c r="N102" s="116"/>
    </row>
    <row r="103" spans="1:14" s="17" customFormat="1" ht="16.5" customHeight="1" hidden="1" thickBot="1">
      <c r="A103" s="243" t="s">
        <v>88</v>
      </c>
      <c r="B103" s="244"/>
      <c r="C103" s="244"/>
      <c r="D103" s="244"/>
      <c r="E103" s="244"/>
      <c r="F103" s="245"/>
      <c r="G103" s="7">
        <v>703</v>
      </c>
      <c r="H103" s="6" t="s">
        <v>13</v>
      </c>
      <c r="I103" s="6" t="s">
        <v>61</v>
      </c>
      <c r="J103" s="25" t="s">
        <v>137</v>
      </c>
      <c r="K103" s="6" t="s">
        <v>11</v>
      </c>
      <c r="L103" s="51" t="e">
        <f>L104</f>
        <v>#REF!</v>
      </c>
      <c r="M103" s="118"/>
      <c r="N103" s="116"/>
    </row>
    <row r="104" spans="1:14" ht="16.5" customHeight="1" hidden="1" thickBot="1">
      <c r="A104" s="226" t="s">
        <v>62</v>
      </c>
      <c r="B104" s="227"/>
      <c r="C104" s="227"/>
      <c r="D104" s="227"/>
      <c r="E104" s="227"/>
      <c r="F104" s="228"/>
      <c r="G104" s="7">
        <v>703</v>
      </c>
      <c r="H104" s="6" t="s">
        <v>13</v>
      </c>
      <c r="I104" s="6" t="s">
        <v>61</v>
      </c>
      <c r="J104" s="25" t="s">
        <v>69</v>
      </c>
      <c r="K104" s="9" t="s">
        <v>11</v>
      </c>
      <c r="L104" s="51" t="e">
        <f>#REF!</f>
        <v>#REF!</v>
      </c>
      <c r="M104" s="118"/>
      <c r="N104" s="114"/>
    </row>
    <row r="105" spans="1:14" ht="34.5" customHeight="1" thickBot="1">
      <c r="A105" s="243" t="s">
        <v>202</v>
      </c>
      <c r="B105" s="246"/>
      <c r="C105" s="246"/>
      <c r="D105" s="246"/>
      <c r="E105" s="246"/>
      <c r="F105" s="247"/>
      <c r="G105" s="7">
        <v>703</v>
      </c>
      <c r="H105" s="6" t="s">
        <v>13</v>
      </c>
      <c r="I105" s="6" t="s">
        <v>61</v>
      </c>
      <c r="J105" s="25">
        <v>2420192058</v>
      </c>
      <c r="K105" s="10" t="s">
        <v>201</v>
      </c>
      <c r="L105" s="51">
        <v>2164950</v>
      </c>
      <c r="M105" s="118">
        <v>2311836.86</v>
      </c>
      <c r="N105" s="114"/>
    </row>
    <row r="106" spans="1:14" ht="21.75" customHeight="1" thickBot="1">
      <c r="A106" s="231" t="s">
        <v>22</v>
      </c>
      <c r="B106" s="268"/>
      <c r="C106" s="268"/>
      <c r="D106" s="268"/>
      <c r="E106" s="268"/>
      <c r="F106" s="269"/>
      <c r="G106" s="7">
        <v>703</v>
      </c>
      <c r="H106" s="3" t="s">
        <v>23</v>
      </c>
      <c r="I106" s="3" t="s">
        <v>9</v>
      </c>
      <c r="J106" s="3" t="s">
        <v>161</v>
      </c>
      <c r="K106" s="3" t="s">
        <v>11</v>
      </c>
      <c r="L106" s="50">
        <f>L107+L110</f>
        <v>237229.49</v>
      </c>
      <c r="M106" s="119">
        <f>M110</f>
        <v>0</v>
      </c>
      <c r="N106" s="114"/>
    </row>
    <row r="107" spans="1:14" ht="16.5" thickBot="1">
      <c r="A107" s="265" t="s">
        <v>82</v>
      </c>
      <c r="B107" s="274"/>
      <c r="C107" s="274"/>
      <c r="D107" s="274"/>
      <c r="E107" s="274"/>
      <c r="F107" s="275"/>
      <c r="G107" s="7">
        <v>703</v>
      </c>
      <c r="H107" s="6" t="s">
        <v>23</v>
      </c>
      <c r="I107" s="6" t="s">
        <v>19</v>
      </c>
      <c r="J107" s="3" t="s">
        <v>161</v>
      </c>
      <c r="K107" s="3" t="s">
        <v>11</v>
      </c>
      <c r="L107" s="50">
        <f>L108</f>
        <v>50070.39</v>
      </c>
      <c r="M107" s="119">
        <f>M108</f>
        <v>0</v>
      </c>
      <c r="N107" s="114"/>
    </row>
    <row r="108" spans="1:14" ht="61.5" customHeight="1" thickBot="1">
      <c r="A108" s="353" t="s">
        <v>363</v>
      </c>
      <c r="B108" s="354"/>
      <c r="C108" s="354"/>
      <c r="D108" s="354"/>
      <c r="E108" s="354"/>
      <c r="F108" s="355"/>
      <c r="G108" s="198">
        <v>703</v>
      </c>
      <c r="H108" s="199" t="s">
        <v>23</v>
      </c>
      <c r="I108" s="199" t="s">
        <v>19</v>
      </c>
      <c r="J108" s="199" t="s">
        <v>362</v>
      </c>
      <c r="K108" s="199" t="s">
        <v>11</v>
      </c>
      <c r="L108" s="200">
        <f>L109</f>
        <v>50070.39</v>
      </c>
      <c r="M108" s="201">
        <f>M109</f>
        <v>0</v>
      </c>
      <c r="N108" s="114"/>
    </row>
    <row r="109" spans="1:14" ht="32.25" customHeight="1" thickBot="1">
      <c r="A109" s="356" t="s">
        <v>111</v>
      </c>
      <c r="B109" s="357"/>
      <c r="C109" s="357"/>
      <c r="D109" s="357"/>
      <c r="E109" s="357"/>
      <c r="F109" s="358"/>
      <c r="G109" s="198">
        <v>703</v>
      </c>
      <c r="H109" s="199" t="s">
        <v>23</v>
      </c>
      <c r="I109" s="199" t="s">
        <v>19</v>
      </c>
      <c r="J109" s="199" t="s">
        <v>362</v>
      </c>
      <c r="K109" s="199" t="s">
        <v>201</v>
      </c>
      <c r="L109" s="200">
        <v>50070.39</v>
      </c>
      <c r="M109" s="201">
        <v>0</v>
      </c>
      <c r="N109" s="114"/>
    </row>
    <row r="110" spans="1:14" ht="16.5" customHeight="1" thickBot="1">
      <c r="A110" s="222" t="s">
        <v>24</v>
      </c>
      <c r="B110" s="223"/>
      <c r="C110" s="223"/>
      <c r="D110" s="223"/>
      <c r="E110" s="223"/>
      <c r="F110" s="224"/>
      <c r="G110" s="7">
        <v>703</v>
      </c>
      <c r="H110" s="9" t="s">
        <v>23</v>
      </c>
      <c r="I110" s="9" t="s">
        <v>21</v>
      </c>
      <c r="J110" s="3" t="s">
        <v>161</v>
      </c>
      <c r="K110" s="9" t="s">
        <v>11</v>
      </c>
      <c r="L110" s="50">
        <f>L111+L114</f>
        <v>187159.1</v>
      </c>
      <c r="M110" s="50">
        <f>M111+M114</f>
        <v>0</v>
      </c>
      <c r="N110" s="114"/>
    </row>
    <row r="111" spans="1:14" ht="54" customHeight="1" thickBot="1">
      <c r="A111" s="258" t="s">
        <v>250</v>
      </c>
      <c r="B111" s="259"/>
      <c r="C111" s="259"/>
      <c r="D111" s="259"/>
      <c r="E111" s="259"/>
      <c r="F111" s="260"/>
      <c r="G111" s="7">
        <v>703</v>
      </c>
      <c r="H111" s="10" t="s">
        <v>23</v>
      </c>
      <c r="I111" s="10" t="s">
        <v>21</v>
      </c>
      <c r="J111" s="112" t="s">
        <v>249</v>
      </c>
      <c r="K111" s="10" t="s">
        <v>11</v>
      </c>
      <c r="L111" s="51">
        <f>L112</f>
        <v>181159.1</v>
      </c>
      <c r="M111" s="118">
        <f>M112</f>
        <v>0</v>
      </c>
      <c r="N111" s="114"/>
    </row>
    <row r="112" spans="1:14" ht="34.5" customHeight="1" thickBot="1">
      <c r="A112" s="243" t="s">
        <v>202</v>
      </c>
      <c r="B112" s="246"/>
      <c r="C112" s="246"/>
      <c r="D112" s="246"/>
      <c r="E112" s="246"/>
      <c r="F112" s="247"/>
      <c r="G112" s="7">
        <v>703</v>
      </c>
      <c r="H112" s="6" t="s">
        <v>23</v>
      </c>
      <c r="I112" s="6" t="s">
        <v>21</v>
      </c>
      <c r="J112" s="112" t="s">
        <v>249</v>
      </c>
      <c r="K112" s="6" t="s">
        <v>201</v>
      </c>
      <c r="L112" s="51">
        <v>181159.1</v>
      </c>
      <c r="M112" s="118">
        <v>0</v>
      </c>
      <c r="N112" s="114"/>
    </row>
    <row r="113" spans="1:14" ht="35.25" customHeight="1" hidden="1" thickBot="1">
      <c r="A113" s="220" t="s">
        <v>199</v>
      </c>
      <c r="B113" s="221"/>
      <c r="C113" s="221"/>
      <c r="D113" s="221"/>
      <c r="E113" s="221"/>
      <c r="F113" s="225"/>
      <c r="G113" s="7">
        <v>703</v>
      </c>
      <c r="H113" s="10" t="s">
        <v>23</v>
      </c>
      <c r="I113" s="10" t="s">
        <v>21</v>
      </c>
      <c r="J113" s="112" t="s">
        <v>164</v>
      </c>
      <c r="K113" s="6" t="s">
        <v>200</v>
      </c>
      <c r="L113" s="51"/>
      <c r="M113" s="118"/>
      <c r="N113" s="114"/>
    </row>
    <row r="114" spans="1:14" ht="51.75" customHeight="1" thickBot="1">
      <c r="A114" s="258" t="s">
        <v>195</v>
      </c>
      <c r="B114" s="259"/>
      <c r="C114" s="259"/>
      <c r="D114" s="259"/>
      <c r="E114" s="259"/>
      <c r="F114" s="260"/>
      <c r="G114" s="7">
        <v>703</v>
      </c>
      <c r="H114" s="10" t="s">
        <v>23</v>
      </c>
      <c r="I114" s="10" t="s">
        <v>21</v>
      </c>
      <c r="J114" s="112" t="s">
        <v>194</v>
      </c>
      <c r="K114" s="6" t="s">
        <v>11</v>
      </c>
      <c r="L114" s="51">
        <f>L115</f>
        <v>6000</v>
      </c>
      <c r="M114" s="118">
        <f>M115</f>
        <v>0</v>
      </c>
      <c r="N114" s="114"/>
    </row>
    <row r="115" spans="1:14" ht="35.25" customHeight="1" thickBot="1">
      <c r="A115" s="243" t="s">
        <v>202</v>
      </c>
      <c r="B115" s="246"/>
      <c r="C115" s="246"/>
      <c r="D115" s="246"/>
      <c r="E115" s="246"/>
      <c r="F115" s="247"/>
      <c r="G115" s="7">
        <v>703</v>
      </c>
      <c r="H115" s="10" t="s">
        <v>23</v>
      </c>
      <c r="I115" s="10" t="s">
        <v>21</v>
      </c>
      <c r="J115" s="112" t="s">
        <v>194</v>
      </c>
      <c r="K115" s="6" t="s">
        <v>201</v>
      </c>
      <c r="L115" s="51">
        <v>6000</v>
      </c>
      <c r="M115" s="118">
        <v>0</v>
      </c>
      <c r="N115" s="114"/>
    </row>
    <row r="116" spans="1:14" ht="35.25" customHeight="1" hidden="1" thickBot="1">
      <c r="A116" s="243" t="s">
        <v>199</v>
      </c>
      <c r="B116" s="246"/>
      <c r="C116" s="246"/>
      <c r="D116" s="246"/>
      <c r="E116" s="246"/>
      <c r="F116" s="247"/>
      <c r="G116" s="7">
        <v>703</v>
      </c>
      <c r="H116" s="10" t="s">
        <v>23</v>
      </c>
      <c r="I116" s="10" t="s">
        <v>21</v>
      </c>
      <c r="J116" s="112" t="s">
        <v>194</v>
      </c>
      <c r="K116" s="6" t="s">
        <v>200</v>
      </c>
      <c r="L116" s="51">
        <v>0</v>
      </c>
      <c r="M116" s="118">
        <v>0</v>
      </c>
      <c r="N116" s="114"/>
    </row>
    <row r="117" spans="1:14" ht="19.5" customHeight="1" thickBot="1">
      <c r="A117" s="231" t="s">
        <v>44</v>
      </c>
      <c r="B117" s="351"/>
      <c r="C117" s="351"/>
      <c r="D117" s="351"/>
      <c r="E117" s="351"/>
      <c r="F117" s="352"/>
      <c r="G117" s="7">
        <v>703</v>
      </c>
      <c r="H117" s="3" t="s">
        <v>78</v>
      </c>
      <c r="I117" s="3" t="s">
        <v>9</v>
      </c>
      <c r="J117" s="3" t="s">
        <v>161</v>
      </c>
      <c r="K117" s="3" t="s">
        <v>11</v>
      </c>
      <c r="L117" s="50">
        <f>L123+L118</f>
        <v>180000</v>
      </c>
      <c r="M117" s="119">
        <f>M118</f>
        <v>180000</v>
      </c>
      <c r="N117" s="114"/>
    </row>
    <row r="118" spans="1:14" ht="19.5" customHeight="1" thickBot="1">
      <c r="A118" s="220" t="s">
        <v>144</v>
      </c>
      <c r="B118" s="263"/>
      <c r="C118" s="263"/>
      <c r="D118" s="263"/>
      <c r="E118" s="263"/>
      <c r="F118" s="264"/>
      <c r="G118" s="7">
        <v>703</v>
      </c>
      <c r="H118" s="6" t="s">
        <v>78</v>
      </c>
      <c r="I118" s="6" t="s">
        <v>8</v>
      </c>
      <c r="J118" s="6" t="s">
        <v>166</v>
      </c>
      <c r="K118" s="6" t="s">
        <v>11</v>
      </c>
      <c r="L118" s="51">
        <f>L119</f>
        <v>180000</v>
      </c>
      <c r="M118" s="118">
        <f>M119</f>
        <v>180000</v>
      </c>
      <c r="N118" s="114"/>
    </row>
    <row r="119" spans="1:14" ht="31.5" customHeight="1" thickBot="1">
      <c r="A119" s="220" t="s">
        <v>167</v>
      </c>
      <c r="B119" s="263"/>
      <c r="C119" s="263"/>
      <c r="D119" s="263"/>
      <c r="E119" s="263"/>
      <c r="F119" s="264"/>
      <c r="G119" s="7">
        <v>703</v>
      </c>
      <c r="H119" s="6" t="s">
        <v>78</v>
      </c>
      <c r="I119" s="6" t="s">
        <v>8</v>
      </c>
      <c r="J119" s="6" t="s">
        <v>166</v>
      </c>
      <c r="K119" s="6" t="s">
        <v>11</v>
      </c>
      <c r="L119" s="51">
        <f>L120</f>
        <v>180000</v>
      </c>
      <c r="M119" s="118">
        <f>M120</f>
        <v>180000</v>
      </c>
      <c r="N119" s="114"/>
    </row>
    <row r="120" spans="1:14" ht="16.5" thickBot="1">
      <c r="A120" s="220" t="s">
        <v>212</v>
      </c>
      <c r="B120" s="221"/>
      <c r="C120" s="221"/>
      <c r="D120" s="221"/>
      <c r="E120" s="221"/>
      <c r="F120" s="225"/>
      <c r="G120" s="7">
        <v>703</v>
      </c>
      <c r="H120" s="6" t="s">
        <v>78</v>
      </c>
      <c r="I120" s="6" t="s">
        <v>8</v>
      </c>
      <c r="J120" s="6" t="s">
        <v>166</v>
      </c>
      <c r="K120" s="6" t="s">
        <v>211</v>
      </c>
      <c r="L120" s="51">
        <v>180000</v>
      </c>
      <c r="M120" s="118">
        <v>180000</v>
      </c>
      <c r="N120" s="114"/>
    </row>
    <row r="121" spans="1:14" ht="16.5" customHeight="1" hidden="1" thickBot="1">
      <c r="A121" s="220"/>
      <c r="B121" s="221"/>
      <c r="C121" s="221"/>
      <c r="D121" s="221"/>
      <c r="E121" s="221"/>
      <c r="F121" s="225"/>
      <c r="G121" s="7">
        <v>703</v>
      </c>
      <c r="H121" s="6" t="s">
        <v>78</v>
      </c>
      <c r="I121" s="6" t="s">
        <v>8</v>
      </c>
      <c r="J121" s="6" t="s">
        <v>166</v>
      </c>
      <c r="K121" s="6" t="s">
        <v>210</v>
      </c>
      <c r="L121" s="51">
        <v>0</v>
      </c>
      <c r="M121" s="118"/>
      <c r="N121" s="114"/>
    </row>
    <row r="122" spans="1:14" ht="16.5" customHeight="1" hidden="1" thickBot="1">
      <c r="A122" s="220" t="s">
        <v>145</v>
      </c>
      <c r="B122" s="263"/>
      <c r="C122" s="263"/>
      <c r="D122" s="263"/>
      <c r="E122" s="263"/>
      <c r="F122" s="264"/>
      <c r="G122" s="7">
        <v>703</v>
      </c>
      <c r="H122" s="6" t="s">
        <v>78</v>
      </c>
      <c r="I122" s="6" t="s">
        <v>8</v>
      </c>
      <c r="J122" s="6" t="s">
        <v>166</v>
      </c>
      <c r="K122" s="6" t="s">
        <v>149</v>
      </c>
      <c r="L122" s="51">
        <v>191361.84</v>
      </c>
      <c r="M122" s="118"/>
      <c r="N122" s="114"/>
    </row>
    <row r="123" spans="1:14" ht="16.5" customHeight="1" hidden="1" thickBot="1">
      <c r="A123" s="348" t="s">
        <v>45</v>
      </c>
      <c r="B123" s="349"/>
      <c r="C123" s="349"/>
      <c r="D123" s="349"/>
      <c r="E123" s="349"/>
      <c r="F123" s="350"/>
      <c r="G123" s="6">
        <v>703</v>
      </c>
      <c r="H123" s="3" t="s">
        <v>78</v>
      </c>
      <c r="I123" s="3" t="s">
        <v>21</v>
      </c>
      <c r="J123" s="3" t="s">
        <v>161</v>
      </c>
      <c r="K123" s="3" t="s">
        <v>11</v>
      </c>
      <c r="L123" s="50">
        <f>L124+L126+L128+L130</f>
        <v>0</v>
      </c>
      <c r="M123" s="118"/>
      <c r="N123" s="114"/>
    </row>
    <row r="124" spans="1:14" ht="16.5" customHeight="1" hidden="1" thickBot="1">
      <c r="A124" s="243" t="s">
        <v>115</v>
      </c>
      <c r="B124" s="261"/>
      <c r="C124" s="261"/>
      <c r="D124" s="261"/>
      <c r="E124" s="261"/>
      <c r="F124" s="262"/>
      <c r="G124" s="7">
        <v>703</v>
      </c>
      <c r="H124" s="6" t="s">
        <v>78</v>
      </c>
      <c r="I124" s="6" t="s">
        <v>21</v>
      </c>
      <c r="J124" s="22" t="s">
        <v>116</v>
      </c>
      <c r="K124" s="6" t="s">
        <v>11</v>
      </c>
      <c r="L124" s="51">
        <f>L125</f>
        <v>0</v>
      </c>
      <c r="M124" s="118"/>
      <c r="N124" s="114"/>
    </row>
    <row r="125" spans="1:14" ht="16.5" customHeight="1" hidden="1" thickBot="1">
      <c r="A125" s="243" t="s">
        <v>100</v>
      </c>
      <c r="B125" s="261"/>
      <c r="C125" s="261"/>
      <c r="D125" s="261"/>
      <c r="E125" s="261"/>
      <c r="F125" s="262"/>
      <c r="G125" s="7">
        <v>703</v>
      </c>
      <c r="H125" s="6" t="s">
        <v>78</v>
      </c>
      <c r="I125" s="6" t="s">
        <v>21</v>
      </c>
      <c r="J125" s="22" t="s">
        <v>116</v>
      </c>
      <c r="K125" s="6" t="s">
        <v>79</v>
      </c>
      <c r="L125" s="51">
        <v>0</v>
      </c>
      <c r="M125" s="118"/>
      <c r="N125" s="114"/>
    </row>
    <row r="126" spans="1:14" ht="16.5" customHeight="1" hidden="1" thickBot="1">
      <c r="A126" s="243" t="s">
        <v>117</v>
      </c>
      <c r="B126" s="261"/>
      <c r="C126" s="261"/>
      <c r="D126" s="261"/>
      <c r="E126" s="261"/>
      <c r="F126" s="262"/>
      <c r="G126" s="7">
        <v>703</v>
      </c>
      <c r="H126" s="6" t="s">
        <v>78</v>
      </c>
      <c r="I126" s="6" t="s">
        <v>21</v>
      </c>
      <c r="J126" s="22" t="s">
        <v>118</v>
      </c>
      <c r="K126" s="6" t="s">
        <v>11</v>
      </c>
      <c r="L126" s="51">
        <f>L127</f>
        <v>0</v>
      </c>
      <c r="M126" s="118"/>
      <c r="N126" s="114"/>
    </row>
    <row r="127" spans="1:14" ht="16.5" customHeight="1" hidden="1" thickBot="1">
      <c r="A127" s="243" t="s">
        <v>100</v>
      </c>
      <c r="B127" s="261"/>
      <c r="C127" s="261"/>
      <c r="D127" s="261"/>
      <c r="E127" s="261"/>
      <c r="F127" s="262"/>
      <c r="G127" s="7">
        <v>703</v>
      </c>
      <c r="H127" s="6" t="s">
        <v>78</v>
      </c>
      <c r="I127" s="6" t="s">
        <v>21</v>
      </c>
      <c r="J127" s="22" t="s">
        <v>118</v>
      </c>
      <c r="K127" s="6" t="s">
        <v>79</v>
      </c>
      <c r="L127" s="51">
        <f>L128</f>
        <v>0</v>
      </c>
      <c r="M127" s="118"/>
      <c r="N127" s="114"/>
    </row>
    <row r="128" spans="1:14" ht="16.5" customHeight="1" hidden="1" thickBot="1">
      <c r="A128" s="347" t="s">
        <v>54</v>
      </c>
      <c r="B128" s="263"/>
      <c r="C128" s="263"/>
      <c r="D128" s="263"/>
      <c r="E128" s="263"/>
      <c r="F128" s="264"/>
      <c r="G128" s="6" t="s">
        <v>104</v>
      </c>
      <c r="H128" s="6" t="s">
        <v>78</v>
      </c>
      <c r="I128" s="6" t="s">
        <v>21</v>
      </c>
      <c r="J128" s="22" t="s">
        <v>57</v>
      </c>
      <c r="K128" s="6" t="s">
        <v>11</v>
      </c>
      <c r="L128" s="51">
        <f>L129</f>
        <v>0</v>
      </c>
      <c r="M128" s="118"/>
      <c r="N128" s="114"/>
    </row>
    <row r="129" spans="1:14" ht="16.5" customHeight="1" hidden="1" thickBot="1">
      <c r="A129" s="347" t="s">
        <v>103</v>
      </c>
      <c r="B129" s="263"/>
      <c r="C129" s="263"/>
      <c r="D129" s="263"/>
      <c r="E129" s="263"/>
      <c r="F129" s="264"/>
      <c r="G129" s="6" t="s">
        <v>104</v>
      </c>
      <c r="H129" s="6" t="s">
        <v>78</v>
      </c>
      <c r="I129" s="6" t="s">
        <v>21</v>
      </c>
      <c r="J129" s="22" t="s">
        <v>57</v>
      </c>
      <c r="K129" s="6" t="s">
        <v>105</v>
      </c>
      <c r="L129" s="51"/>
      <c r="M129" s="118"/>
      <c r="N129" s="114"/>
    </row>
    <row r="130" spans="1:14" ht="16.5" customHeight="1" hidden="1" thickBot="1">
      <c r="A130" s="220" t="s">
        <v>98</v>
      </c>
      <c r="B130" s="248"/>
      <c r="C130" s="248"/>
      <c r="D130" s="248"/>
      <c r="E130" s="248"/>
      <c r="F130" s="249"/>
      <c r="G130" s="7">
        <v>703</v>
      </c>
      <c r="H130" s="6" t="s">
        <v>78</v>
      </c>
      <c r="I130" s="6" t="s">
        <v>21</v>
      </c>
      <c r="J130" s="22" t="s">
        <v>143</v>
      </c>
      <c r="K130" s="6" t="s">
        <v>11</v>
      </c>
      <c r="L130" s="51">
        <f>L131</f>
        <v>0</v>
      </c>
      <c r="M130" s="118"/>
      <c r="N130" s="114"/>
    </row>
    <row r="131" spans="1:14" ht="16.5" customHeight="1" hidden="1" thickBot="1">
      <c r="A131" s="220" t="s">
        <v>99</v>
      </c>
      <c r="B131" s="248"/>
      <c r="C131" s="248"/>
      <c r="D131" s="248"/>
      <c r="E131" s="248"/>
      <c r="F131" s="249"/>
      <c r="G131" s="7">
        <v>703</v>
      </c>
      <c r="H131" s="6" t="s">
        <v>78</v>
      </c>
      <c r="I131" s="6" t="s">
        <v>21</v>
      </c>
      <c r="J131" s="22" t="s">
        <v>128</v>
      </c>
      <c r="K131" s="6" t="s">
        <v>11</v>
      </c>
      <c r="L131" s="51">
        <f>L137</f>
        <v>0</v>
      </c>
      <c r="M131" s="118"/>
      <c r="N131" s="114"/>
    </row>
    <row r="132" spans="1:14" ht="16.5" customHeight="1" hidden="1" thickBot="1">
      <c r="A132" s="231" t="s">
        <v>38</v>
      </c>
      <c r="B132" s="268"/>
      <c r="C132" s="268"/>
      <c r="D132" s="268"/>
      <c r="E132" s="268"/>
      <c r="F132" s="269"/>
      <c r="G132" s="7">
        <v>703</v>
      </c>
      <c r="H132" s="3" t="s">
        <v>58</v>
      </c>
      <c r="I132" s="6" t="s">
        <v>9</v>
      </c>
      <c r="J132" s="21" t="s">
        <v>10</v>
      </c>
      <c r="K132" s="6" t="s">
        <v>11</v>
      </c>
      <c r="L132" s="50">
        <f>L133</f>
        <v>0</v>
      </c>
      <c r="M132" s="118"/>
      <c r="N132" s="114"/>
    </row>
    <row r="133" spans="1:14" ht="16.5" customHeight="1" hidden="1" thickBot="1">
      <c r="A133" s="220" t="s">
        <v>59</v>
      </c>
      <c r="B133" s="248"/>
      <c r="C133" s="248"/>
      <c r="D133" s="248"/>
      <c r="E133" s="248"/>
      <c r="F133" s="249"/>
      <c r="G133" s="7">
        <v>703</v>
      </c>
      <c r="H133" s="3" t="s">
        <v>58</v>
      </c>
      <c r="I133" s="6" t="s">
        <v>8</v>
      </c>
      <c r="J133" s="21" t="s">
        <v>10</v>
      </c>
      <c r="K133" s="6" t="s">
        <v>11</v>
      </c>
      <c r="L133" s="51">
        <f>L134</f>
        <v>0</v>
      </c>
      <c r="M133" s="118"/>
      <c r="N133" s="114"/>
    </row>
    <row r="134" spans="1:14" ht="16.5" customHeight="1" hidden="1" thickBot="1">
      <c r="A134" s="220" t="s">
        <v>39</v>
      </c>
      <c r="B134" s="248"/>
      <c r="C134" s="248"/>
      <c r="D134" s="248"/>
      <c r="E134" s="248"/>
      <c r="F134" s="249"/>
      <c r="G134" s="7">
        <v>703</v>
      </c>
      <c r="H134" s="6" t="s">
        <v>58</v>
      </c>
      <c r="I134" s="6" t="s">
        <v>8</v>
      </c>
      <c r="J134" s="22" t="s">
        <v>40</v>
      </c>
      <c r="K134" s="6" t="s">
        <v>11</v>
      </c>
      <c r="L134" s="51">
        <f>L135</f>
        <v>0</v>
      </c>
      <c r="M134" s="118"/>
      <c r="N134" s="114"/>
    </row>
    <row r="135" spans="1:14" ht="16.5" customHeight="1" hidden="1" thickBot="1">
      <c r="A135" s="220" t="s">
        <v>39</v>
      </c>
      <c r="B135" s="248"/>
      <c r="C135" s="248"/>
      <c r="D135" s="248"/>
      <c r="E135" s="248"/>
      <c r="F135" s="249"/>
      <c r="G135" s="7">
        <v>703</v>
      </c>
      <c r="H135" s="6" t="s">
        <v>58</v>
      </c>
      <c r="I135" s="6" t="s">
        <v>8</v>
      </c>
      <c r="J135" s="22" t="s">
        <v>60</v>
      </c>
      <c r="K135" s="6" t="s">
        <v>11</v>
      </c>
      <c r="L135" s="51">
        <f>L179</f>
        <v>0</v>
      </c>
      <c r="M135" s="118"/>
      <c r="N135" s="114"/>
    </row>
    <row r="136" spans="1:14" ht="16.5" hidden="1" thickBot="1">
      <c r="A136" s="220" t="s">
        <v>99</v>
      </c>
      <c r="B136" s="263"/>
      <c r="C136" s="263"/>
      <c r="D136" s="263"/>
      <c r="E136" s="263"/>
      <c r="F136" s="264"/>
      <c r="G136" s="7">
        <v>703</v>
      </c>
      <c r="H136" s="6" t="s">
        <v>78</v>
      </c>
      <c r="I136" s="6" t="s">
        <v>21</v>
      </c>
      <c r="J136" s="22" t="s">
        <v>142</v>
      </c>
      <c r="K136" s="6" t="s">
        <v>11</v>
      </c>
      <c r="L136" s="51">
        <f>L137</f>
        <v>0</v>
      </c>
      <c r="M136" s="118"/>
      <c r="N136" s="114"/>
    </row>
    <row r="137" spans="1:14" ht="16.5" customHeight="1" hidden="1" thickBot="1">
      <c r="A137" s="243" t="s">
        <v>100</v>
      </c>
      <c r="B137" s="244"/>
      <c r="C137" s="244"/>
      <c r="D137" s="244"/>
      <c r="E137" s="244"/>
      <c r="F137" s="245"/>
      <c r="G137" s="7">
        <v>703</v>
      </c>
      <c r="H137" s="6" t="s">
        <v>78</v>
      </c>
      <c r="I137" s="6" t="s">
        <v>21</v>
      </c>
      <c r="J137" s="22" t="s">
        <v>142</v>
      </c>
      <c r="K137" s="6" t="s">
        <v>79</v>
      </c>
      <c r="L137" s="51">
        <v>0</v>
      </c>
      <c r="M137" s="118"/>
      <c r="N137" s="114"/>
    </row>
    <row r="138" spans="1:14" ht="16.5" customHeight="1" hidden="1" thickBot="1">
      <c r="A138" s="243" t="s">
        <v>115</v>
      </c>
      <c r="B138" s="261"/>
      <c r="C138" s="261"/>
      <c r="D138" s="261"/>
      <c r="E138" s="261"/>
      <c r="F138" s="262"/>
      <c r="G138" s="7">
        <v>703</v>
      </c>
      <c r="H138" s="6" t="s">
        <v>78</v>
      </c>
      <c r="I138" s="6" t="s">
        <v>21</v>
      </c>
      <c r="J138" s="22" t="s">
        <v>116</v>
      </c>
      <c r="K138" s="6" t="s">
        <v>11</v>
      </c>
      <c r="L138" s="51"/>
      <c r="M138" s="118"/>
      <c r="N138" s="114"/>
    </row>
    <row r="139" spans="1:14" ht="16.5" customHeight="1" hidden="1" thickBot="1">
      <c r="A139" s="243" t="s">
        <v>100</v>
      </c>
      <c r="B139" s="261"/>
      <c r="C139" s="261"/>
      <c r="D139" s="261"/>
      <c r="E139" s="261"/>
      <c r="F139" s="262"/>
      <c r="G139" s="7">
        <v>703</v>
      </c>
      <c r="H139" s="6" t="s">
        <v>78</v>
      </c>
      <c r="I139" s="6" t="s">
        <v>21</v>
      </c>
      <c r="J139" s="22" t="s">
        <v>116</v>
      </c>
      <c r="K139" s="6" t="s">
        <v>79</v>
      </c>
      <c r="L139" s="51"/>
      <c r="M139" s="118"/>
      <c r="N139" s="114"/>
    </row>
    <row r="140" spans="1:14" ht="16.5" customHeight="1" hidden="1" thickBot="1">
      <c r="A140" s="243" t="s">
        <v>117</v>
      </c>
      <c r="B140" s="261"/>
      <c r="C140" s="261"/>
      <c r="D140" s="261"/>
      <c r="E140" s="261"/>
      <c r="F140" s="262"/>
      <c r="G140" s="7">
        <v>703</v>
      </c>
      <c r="H140" s="6" t="s">
        <v>78</v>
      </c>
      <c r="I140" s="6" t="s">
        <v>21</v>
      </c>
      <c r="J140" s="22" t="s">
        <v>118</v>
      </c>
      <c r="K140" s="6" t="s">
        <v>11</v>
      </c>
      <c r="L140" s="51"/>
      <c r="M140" s="118"/>
      <c r="N140" s="114"/>
    </row>
    <row r="141" spans="1:14" ht="16.5" customHeight="1" hidden="1" thickBot="1">
      <c r="A141" s="243" t="s">
        <v>100</v>
      </c>
      <c r="B141" s="261"/>
      <c r="C141" s="261"/>
      <c r="D141" s="261"/>
      <c r="E141" s="261"/>
      <c r="F141" s="262"/>
      <c r="G141" s="7">
        <v>703</v>
      </c>
      <c r="H141" s="6" t="s">
        <v>78</v>
      </c>
      <c r="I141" s="6" t="s">
        <v>21</v>
      </c>
      <c r="J141" s="22" t="s">
        <v>118</v>
      </c>
      <c r="K141" s="6" t="s">
        <v>79</v>
      </c>
      <c r="L141" s="51"/>
      <c r="M141" s="118"/>
      <c r="N141" s="114"/>
    </row>
    <row r="142" spans="1:14" ht="16.5" customHeight="1" hidden="1" thickBot="1">
      <c r="A142" s="243"/>
      <c r="B142" s="261"/>
      <c r="C142" s="261"/>
      <c r="D142" s="261"/>
      <c r="E142" s="261"/>
      <c r="F142" s="262"/>
      <c r="G142" s="7"/>
      <c r="H142" s="6"/>
      <c r="I142" s="6"/>
      <c r="J142" s="22"/>
      <c r="K142" s="6"/>
      <c r="L142" s="51"/>
      <c r="M142" s="118"/>
      <c r="N142" s="114"/>
    </row>
    <row r="143" spans="1:14" ht="16.5" customHeight="1" hidden="1" thickBot="1">
      <c r="A143" s="243"/>
      <c r="B143" s="261"/>
      <c r="C143" s="261"/>
      <c r="D143" s="261"/>
      <c r="E143" s="261"/>
      <c r="F143" s="262"/>
      <c r="G143" s="7"/>
      <c r="H143" s="6"/>
      <c r="I143" s="6"/>
      <c r="J143" s="22"/>
      <c r="K143" s="6"/>
      <c r="L143" s="51"/>
      <c r="M143" s="118"/>
      <c r="N143" s="114"/>
    </row>
    <row r="144" spans="1:14" ht="16.5" hidden="1" thickBot="1">
      <c r="A144" s="243" t="s">
        <v>106</v>
      </c>
      <c r="B144" s="261"/>
      <c r="C144" s="261"/>
      <c r="D144" s="261"/>
      <c r="E144" s="261"/>
      <c r="F144" s="262"/>
      <c r="G144" s="4">
        <v>703</v>
      </c>
      <c r="H144" s="3" t="s">
        <v>58</v>
      </c>
      <c r="I144" s="3" t="s">
        <v>9</v>
      </c>
      <c r="J144" s="21" t="s">
        <v>10</v>
      </c>
      <c r="K144" s="3" t="s">
        <v>11</v>
      </c>
      <c r="L144" s="50">
        <f>L145</f>
        <v>0</v>
      </c>
      <c r="M144" s="118"/>
      <c r="N144" s="114"/>
    </row>
    <row r="145" spans="1:14" ht="16.5" hidden="1" thickBot="1">
      <c r="A145" s="243" t="s">
        <v>106</v>
      </c>
      <c r="B145" s="261"/>
      <c r="C145" s="261"/>
      <c r="D145" s="261"/>
      <c r="E145" s="261"/>
      <c r="F145" s="262"/>
      <c r="G145" s="7">
        <v>703</v>
      </c>
      <c r="H145" s="6" t="s">
        <v>58</v>
      </c>
      <c r="I145" s="6" t="s">
        <v>8</v>
      </c>
      <c r="J145" s="22" t="s">
        <v>10</v>
      </c>
      <c r="K145" s="6" t="s">
        <v>11</v>
      </c>
      <c r="L145" s="51">
        <f>L146</f>
        <v>0</v>
      </c>
      <c r="M145" s="118"/>
      <c r="N145" s="114"/>
    </row>
    <row r="146" spans="1:14" ht="16.5" customHeight="1" hidden="1" thickBot="1">
      <c r="A146" s="243" t="s">
        <v>107</v>
      </c>
      <c r="B146" s="261"/>
      <c r="C146" s="261"/>
      <c r="D146" s="261"/>
      <c r="E146" s="261"/>
      <c r="F146" s="262"/>
      <c r="G146" s="7">
        <v>703</v>
      </c>
      <c r="H146" s="6" t="s">
        <v>108</v>
      </c>
      <c r="I146" s="6" t="s">
        <v>8</v>
      </c>
      <c r="J146" s="22" t="s">
        <v>109</v>
      </c>
      <c r="K146" s="6" t="s">
        <v>11</v>
      </c>
      <c r="L146" s="51">
        <f>L148+L147</f>
        <v>0</v>
      </c>
      <c r="M146" s="118"/>
      <c r="N146" s="114"/>
    </row>
    <row r="147" spans="1:14" ht="16.5" customHeight="1" hidden="1" thickBot="1">
      <c r="A147" s="243" t="s">
        <v>124</v>
      </c>
      <c r="B147" s="261"/>
      <c r="C147" s="261"/>
      <c r="D147" s="261"/>
      <c r="E147" s="261"/>
      <c r="F147" s="262"/>
      <c r="G147" s="7">
        <v>703</v>
      </c>
      <c r="H147" s="6" t="s">
        <v>108</v>
      </c>
      <c r="I147" s="6" t="s">
        <v>8</v>
      </c>
      <c r="J147" s="22" t="s">
        <v>109</v>
      </c>
      <c r="K147" s="6" t="s">
        <v>65</v>
      </c>
      <c r="L147" s="51">
        <v>0</v>
      </c>
      <c r="M147" s="118"/>
      <c r="N147" s="114"/>
    </row>
    <row r="148" spans="1:14" ht="16.5" customHeight="1" hidden="1" thickBot="1">
      <c r="A148" s="258" t="s">
        <v>111</v>
      </c>
      <c r="B148" s="259"/>
      <c r="C148" s="259"/>
      <c r="D148" s="259"/>
      <c r="E148" s="259"/>
      <c r="F148" s="260"/>
      <c r="G148" s="7">
        <v>703</v>
      </c>
      <c r="H148" s="6" t="s">
        <v>108</v>
      </c>
      <c r="I148" s="6" t="s">
        <v>8</v>
      </c>
      <c r="J148" s="22" t="s">
        <v>109</v>
      </c>
      <c r="K148" s="6" t="s">
        <v>126</v>
      </c>
      <c r="L148" s="51">
        <v>0</v>
      </c>
      <c r="M148" s="118"/>
      <c r="N148" s="114"/>
    </row>
    <row r="149" spans="1:14" ht="63.75" customHeight="1" thickBot="1">
      <c r="A149" s="265" t="s">
        <v>112</v>
      </c>
      <c r="B149" s="274"/>
      <c r="C149" s="274"/>
      <c r="D149" s="274"/>
      <c r="E149" s="274"/>
      <c r="F149" s="275"/>
      <c r="G149" s="4">
        <v>703</v>
      </c>
      <c r="H149" s="3" t="s">
        <v>9</v>
      </c>
      <c r="I149" s="3" t="s">
        <v>9</v>
      </c>
      <c r="J149" s="3" t="s">
        <v>161</v>
      </c>
      <c r="K149" s="3" t="s">
        <v>11</v>
      </c>
      <c r="L149" s="50">
        <f>L150</f>
        <v>5351968.8</v>
      </c>
      <c r="M149" s="50">
        <f>M150</f>
        <v>5353968.8</v>
      </c>
      <c r="N149" s="114"/>
    </row>
    <row r="150" spans="1:14" ht="19.5" customHeight="1" thickBot="1">
      <c r="A150" s="231" t="s">
        <v>101</v>
      </c>
      <c r="B150" s="268"/>
      <c r="C150" s="268"/>
      <c r="D150" s="268"/>
      <c r="E150" s="268"/>
      <c r="F150" s="269"/>
      <c r="G150" s="7">
        <v>703</v>
      </c>
      <c r="H150" s="3" t="s">
        <v>31</v>
      </c>
      <c r="I150" s="3" t="s">
        <v>9</v>
      </c>
      <c r="J150" s="3" t="s">
        <v>161</v>
      </c>
      <c r="K150" s="3" t="s">
        <v>11</v>
      </c>
      <c r="L150" s="50">
        <f>L151</f>
        <v>5351968.8</v>
      </c>
      <c r="M150" s="50">
        <f>M151</f>
        <v>5353968.8</v>
      </c>
      <c r="N150" s="114"/>
    </row>
    <row r="151" spans="1:14" ht="19.5" customHeight="1" thickBot="1">
      <c r="A151" s="231" t="s">
        <v>32</v>
      </c>
      <c r="B151" s="268"/>
      <c r="C151" s="268"/>
      <c r="D151" s="268"/>
      <c r="E151" s="268"/>
      <c r="F151" s="269"/>
      <c r="G151" s="7">
        <v>703</v>
      </c>
      <c r="H151" s="3" t="s">
        <v>31</v>
      </c>
      <c r="I151" s="3" t="s">
        <v>8</v>
      </c>
      <c r="J151" s="3" t="s">
        <v>161</v>
      </c>
      <c r="K151" s="3" t="s">
        <v>11</v>
      </c>
      <c r="L151" s="50">
        <f>L163++L175+L153+L155+L188+L191</f>
        <v>5351968.8</v>
      </c>
      <c r="M151" s="50">
        <f>M163++M175+M153+M155+M188+M191</f>
        <v>5353968.8</v>
      </c>
      <c r="N151" s="114"/>
    </row>
    <row r="152" spans="1:14" ht="16.5" customHeight="1" hidden="1" thickBot="1">
      <c r="A152" s="270" t="s">
        <v>102</v>
      </c>
      <c r="B152" s="280"/>
      <c r="C152" s="280"/>
      <c r="D152" s="280"/>
      <c r="E152" s="280"/>
      <c r="F152" s="281"/>
      <c r="G152" s="7">
        <v>703</v>
      </c>
      <c r="H152" s="3" t="s">
        <v>31</v>
      </c>
      <c r="I152" s="3" t="s">
        <v>8</v>
      </c>
      <c r="J152" s="3" t="s">
        <v>168</v>
      </c>
      <c r="K152" s="3" t="s">
        <v>11</v>
      </c>
      <c r="L152" s="50">
        <v>0</v>
      </c>
      <c r="M152" s="118"/>
      <c r="N152" s="114"/>
    </row>
    <row r="153" spans="1:14" ht="16.5" customHeight="1" hidden="1" thickBot="1">
      <c r="A153" s="270" t="s">
        <v>123</v>
      </c>
      <c r="B153" s="261"/>
      <c r="C153" s="261"/>
      <c r="D153" s="261"/>
      <c r="E153" s="261"/>
      <c r="F153" s="262"/>
      <c r="G153" s="7">
        <v>703</v>
      </c>
      <c r="H153" s="3" t="s">
        <v>31</v>
      </c>
      <c r="I153" s="3" t="s">
        <v>8</v>
      </c>
      <c r="J153" s="21" t="s">
        <v>125</v>
      </c>
      <c r="K153" s="3" t="s">
        <v>11</v>
      </c>
      <c r="L153" s="50">
        <f>L154</f>
        <v>0</v>
      </c>
      <c r="M153" s="118"/>
      <c r="N153" s="114"/>
    </row>
    <row r="154" spans="1:14" ht="16.5" customHeight="1" hidden="1" thickBot="1">
      <c r="A154" s="243" t="s">
        <v>124</v>
      </c>
      <c r="B154" s="261"/>
      <c r="C154" s="261"/>
      <c r="D154" s="261"/>
      <c r="E154" s="261"/>
      <c r="F154" s="262"/>
      <c r="G154" s="7">
        <v>703</v>
      </c>
      <c r="H154" s="6" t="s">
        <v>31</v>
      </c>
      <c r="I154" s="6" t="s">
        <v>8</v>
      </c>
      <c r="J154" s="22" t="s">
        <v>125</v>
      </c>
      <c r="K154" s="6" t="s">
        <v>126</v>
      </c>
      <c r="L154" s="51">
        <v>0</v>
      </c>
      <c r="M154" s="118"/>
      <c r="N154" s="114"/>
    </row>
    <row r="155" spans="1:14" s="18" customFormat="1" ht="48.75" customHeight="1" thickBot="1">
      <c r="A155" s="270" t="s">
        <v>196</v>
      </c>
      <c r="B155" s="271"/>
      <c r="C155" s="271"/>
      <c r="D155" s="271"/>
      <c r="E155" s="271"/>
      <c r="F155" s="272"/>
      <c r="G155" s="4">
        <v>703</v>
      </c>
      <c r="H155" s="3" t="s">
        <v>31</v>
      </c>
      <c r="I155" s="3" t="s">
        <v>8</v>
      </c>
      <c r="J155" s="21">
        <v>1110271110</v>
      </c>
      <c r="K155" s="3" t="s">
        <v>11</v>
      </c>
      <c r="L155" s="50">
        <f>L156+L160</f>
        <v>444471.56</v>
      </c>
      <c r="M155" s="119">
        <f>M156+M160</f>
        <v>444471.56</v>
      </c>
      <c r="N155" s="117"/>
    </row>
    <row r="156" spans="1:14" s="18" customFormat="1" ht="67.5" customHeight="1" thickBot="1">
      <c r="A156" s="243" t="s">
        <v>208</v>
      </c>
      <c r="B156" s="246"/>
      <c r="C156" s="246"/>
      <c r="D156" s="246"/>
      <c r="E156" s="246"/>
      <c r="F156" s="247"/>
      <c r="G156" s="7">
        <v>703</v>
      </c>
      <c r="H156" s="6" t="s">
        <v>31</v>
      </c>
      <c r="I156" s="6" t="s">
        <v>8</v>
      </c>
      <c r="J156" s="22">
        <v>1110271110</v>
      </c>
      <c r="K156" s="6" t="s">
        <v>207</v>
      </c>
      <c r="L156" s="51">
        <f>L157</f>
        <v>444471.56</v>
      </c>
      <c r="M156" s="118">
        <f>M157</f>
        <v>444471.56</v>
      </c>
      <c r="N156" s="117"/>
    </row>
    <row r="157" spans="1:14" s="18" customFormat="1" ht="16.5" thickBot="1">
      <c r="A157" s="243" t="s">
        <v>214</v>
      </c>
      <c r="B157" s="246"/>
      <c r="C157" s="246"/>
      <c r="D157" s="246"/>
      <c r="E157" s="246"/>
      <c r="F157" s="247"/>
      <c r="G157" s="7">
        <v>703</v>
      </c>
      <c r="H157" s="6" t="s">
        <v>31</v>
      </c>
      <c r="I157" s="6" t="s">
        <v>8</v>
      </c>
      <c r="J157" s="22">
        <v>1110271110</v>
      </c>
      <c r="K157" s="6" t="s">
        <v>213</v>
      </c>
      <c r="L157" s="51">
        <v>444471.56</v>
      </c>
      <c r="M157" s="118">
        <v>444471.56</v>
      </c>
      <c r="N157" s="117"/>
    </row>
    <row r="158" spans="1:14" ht="16.5" hidden="1" thickBot="1">
      <c r="A158" s="220" t="s">
        <v>170</v>
      </c>
      <c r="B158" s="248"/>
      <c r="C158" s="248"/>
      <c r="D158" s="248"/>
      <c r="E158" s="248"/>
      <c r="F158" s="249"/>
      <c r="G158" s="7">
        <v>703</v>
      </c>
      <c r="H158" s="6" t="s">
        <v>31</v>
      </c>
      <c r="I158" s="6" t="s">
        <v>8</v>
      </c>
      <c r="J158" s="22">
        <v>1110271110</v>
      </c>
      <c r="K158" s="6" t="s">
        <v>76</v>
      </c>
      <c r="L158" s="51">
        <v>326880</v>
      </c>
      <c r="M158" s="118"/>
      <c r="N158" s="114"/>
    </row>
    <row r="159" spans="1:14" ht="16.5" customHeight="1" hidden="1" thickBot="1">
      <c r="A159" s="220" t="s">
        <v>171</v>
      </c>
      <c r="B159" s="263"/>
      <c r="C159" s="263"/>
      <c r="D159" s="263"/>
      <c r="E159" s="263"/>
      <c r="F159" s="264"/>
      <c r="G159" s="7">
        <v>703</v>
      </c>
      <c r="H159" s="6" t="s">
        <v>31</v>
      </c>
      <c r="I159" s="6" t="s">
        <v>8</v>
      </c>
      <c r="J159" s="22">
        <v>1110271110</v>
      </c>
      <c r="K159" s="6" t="s">
        <v>172</v>
      </c>
      <c r="L159" s="51">
        <v>98717.76</v>
      </c>
      <c r="M159" s="118"/>
      <c r="N159" s="114"/>
    </row>
    <row r="160" spans="1:14" ht="31.5" customHeight="1" hidden="1" thickBot="1">
      <c r="A160" s="243" t="s">
        <v>202</v>
      </c>
      <c r="B160" s="246"/>
      <c r="C160" s="246"/>
      <c r="D160" s="246"/>
      <c r="E160" s="246"/>
      <c r="F160" s="247"/>
      <c r="G160" s="7">
        <v>703</v>
      </c>
      <c r="H160" s="6" t="s">
        <v>31</v>
      </c>
      <c r="I160" s="6" t="s">
        <v>8</v>
      </c>
      <c r="J160" s="22">
        <v>1110271110</v>
      </c>
      <c r="K160" s="6" t="s">
        <v>201</v>
      </c>
      <c r="L160" s="51">
        <f>L161</f>
        <v>0</v>
      </c>
      <c r="M160" s="118">
        <f>M161</f>
        <v>0</v>
      </c>
      <c r="N160" s="114"/>
    </row>
    <row r="161" spans="1:14" ht="31.5" customHeight="1" hidden="1" thickBot="1">
      <c r="A161" s="243" t="s">
        <v>199</v>
      </c>
      <c r="B161" s="246"/>
      <c r="C161" s="246"/>
      <c r="D161" s="246"/>
      <c r="E161" s="246"/>
      <c r="F161" s="247"/>
      <c r="G161" s="7">
        <v>703</v>
      </c>
      <c r="H161" s="6" t="s">
        <v>31</v>
      </c>
      <c r="I161" s="6" t="s">
        <v>8</v>
      </c>
      <c r="J161" s="22">
        <v>1110271110</v>
      </c>
      <c r="K161" s="6" t="s">
        <v>200</v>
      </c>
      <c r="L161" s="51">
        <v>0</v>
      </c>
      <c r="M161" s="118">
        <v>0</v>
      </c>
      <c r="N161" s="114"/>
    </row>
    <row r="162" spans="1:14" ht="16.5" customHeight="1" hidden="1" thickBot="1">
      <c r="A162" s="258" t="s">
        <v>111</v>
      </c>
      <c r="B162" s="259"/>
      <c r="C162" s="259"/>
      <c r="D162" s="259"/>
      <c r="E162" s="259"/>
      <c r="F162" s="260"/>
      <c r="G162" s="7">
        <v>703</v>
      </c>
      <c r="H162" s="6" t="s">
        <v>31</v>
      </c>
      <c r="I162" s="6" t="s">
        <v>8</v>
      </c>
      <c r="J162" s="22">
        <v>1110271110</v>
      </c>
      <c r="K162" s="6" t="s">
        <v>65</v>
      </c>
      <c r="L162" s="51">
        <v>18772.24</v>
      </c>
      <c r="M162" s="118"/>
      <c r="N162" s="114"/>
    </row>
    <row r="163" spans="1:14" s="18" customFormat="1" ht="34.5" customHeight="1" thickBot="1">
      <c r="A163" s="231" t="s">
        <v>169</v>
      </c>
      <c r="B163" s="268"/>
      <c r="C163" s="268"/>
      <c r="D163" s="268"/>
      <c r="E163" s="268"/>
      <c r="F163" s="269"/>
      <c r="G163" s="4">
        <v>703</v>
      </c>
      <c r="H163" s="3" t="s">
        <v>31</v>
      </c>
      <c r="I163" s="3" t="s">
        <v>8</v>
      </c>
      <c r="J163" s="3" t="s">
        <v>168</v>
      </c>
      <c r="K163" s="3" t="s">
        <v>11</v>
      </c>
      <c r="L163" s="50">
        <f>L164+L169+L184</f>
        <v>3513386.13</v>
      </c>
      <c r="M163" s="50">
        <f>M164+M169+M184</f>
        <v>3515386.13</v>
      </c>
      <c r="N163" s="117"/>
    </row>
    <row r="164" spans="1:17" s="18" customFormat="1" ht="83.25" customHeight="1" thickBot="1">
      <c r="A164" s="243" t="s">
        <v>208</v>
      </c>
      <c r="B164" s="246"/>
      <c r="C164" s="246"/>
      <c r="D164" s="246"/>
      <c r="E164" s="246"/>
      <c r="F164" s="247"/>
      <c r="G164" s="7">
        <v>703</v>
      </c>
      <c r="H164" s="6" t="s">
        <v>31</v>
      </c>
      <c r="I164" s="6" t="s">
        <v>8</v>
      </c>
      <c r="J164" s="6" t="s">
        <v>168</v>
      </c>
      <c r="K164" s="6" t="s">
        <v>207</v>
      </c>
      <c r="L164" s="51">
        <f>2101143.58+634545.36</f>
        <v>2735688.94</v>
      </c>
      <c r="M164" s="118">
        <f>2101143.58+634545.36</f>
        <v>2735688.94</v>
      </c>
      <c r="N164" s="117"/>
      <c r="Q164" s="135"/>
    </row>
    <row r="165" spans="1:17" s="18" customFormat="1" ht="36.75" customHeight="1" hidden="1" thickBot="1">
      <c r="A165" s="243" t="s">
        <v>214</v>
      </c>
      <c r="B165" s="246"/>
      <c r="C165" s="246"/>
      <c r="D165" s="246"/>
      <c r="E165" s="246"/>
      <c r="F165" s="247"/>
      <c r="G165" s="7">
        <v>703</v>
      </c>
      <c r="H165" s="6" t="s">
        <v>31</v>
      </c>
      <c r="I165" s="6" t="s">
        <v>8</v>
      </c>
      <c r="J165" s="6" t="s">
        <v>168</v>
      </c>
      <c r="K165" s="6" t="s">
        <v>213</v>
      </c>
      <c r="L165" s="51"/>
      <c r="M165" s="51"/>
      <c r="N165" s="117"/>
      <c r="Q165" s="135"/>
    </row>
    <row r="166" spans="1:14" ht="16.5" customHeight="1" hidden="1" thickBot="1">
      <c r="A166" s="220" t="s">
        <v>170</v>
      </c>
      <c r="B166" s="248"/>
      <c r="C166" s="248"/>
      <c r="D166" s="248"/>
      <c r="E166" s="248"/>
      <c r="F166" s="249"/>
      <c r="G166" s="7">
        <v>703</v>
      </c>
      <c r="H166" s="6" t="s">
        <v>31</v>
      </c>
      <c r="I166" s="6" t="s">
        <v>8</v>
      </c>
      <c r="J166" s="6" t="s">
        <v>168</v>
      </c>
      <c r="K166" s="6" t="s">
        <v>76</v>
      </c>
      <c r="L166" s="51">
        <f>544800+108960</f>
        <v>653760</v>
      </c>
      <c r="M166" s="118"/>
      <c r="N166" s="114"/>
    </row>
    <row r="167" spans="1:14" ht="16.5" customHeight="1" hidden="1" thickBot="1">
      <c r="A167" s="220" t="s">
        <v>71</v>
      </c>
      <c r="B167" s="248"/>
      <c r="C167" s="248"/>
      <c r="D167" s="248"/>
      <c r="E167" s="248"/>
      <c r="F167" s="249"/>
      <c r="G167" s="7">
        <v>703</v>
      </c>
      <c r="H167" s="6" t="s">
        <v>31</v>
      </c>
      <c r="I167" s="6" t="s">
        <v>8</v>
      </c>
      <c r="J167" s="6" t="s">
        <v>168</v>
      </c>
      <c r="K167" s="6" t="s">
        <v>64</v>
      </c>
      <c r="L167" s="51">
        <v>0</v>
      </c>
      <c r="M167" s="118"/>
      <c r="N167" s="114"/>
    </row>
    <row r="168" spans="1:14" ht="16.5" customHeight="1" hidden="1" thickBot="1">
      <c r="A168" s="220" t="s">
        <v>171</v>
      </c>
      <c r="B168" s="263"/>
      <c r="C168" s="263"/>
      <c r="D168" s="263"/>
      <c r="E168" s="263"/>
      <c r="F168" s="264"/>
      <c r="G168" s="7">
        <v>703</v>
      </c>
      <c r="H168" s="6" t="s">
        <v>31</v>
      </c>
      <c r="I168" s="6" t="s">
        <v>8</v>
      </c>
      <c r="J168" s="6" t="s">
        <v>168</v>
      </c>
      <c r="K168" s="6" t="s">
        <v>172</v>
      </c>
      <c r="L168" s="53">
        <v>197435.52</v>
      </c>
      <c r="M168" s="118"/>
      <c r="N168" s="114"/>
    </row>
    <row r="169" spans="1:14" ht="34.5" customHeight="1">
      <c r="A169" s="243" t="s">
        <v>199</v>
      </c>
      <c r="B169" s="246"/>
      <c r="C169" s="246"/>
      <c r="D169" s="246"/>
      <c r="E169" s="246"/>
      <c r="F169" s="247"/>
      <c r="G169" s="7">
        <v>703</v>
      </c>
      <c r="H169" s="6" t="s">
        <v>31</v>
      </c>
      <c r="I169" s="6" t="s">
        <v>8</v>
      </c>
      <c r="J169" s="6" t="s">
        <v>168</v>
      </c>
      <c r="K169" s="6" t="s">
        <v>201</v>
      </c>
      <c r="L169" s="53">
        <f>4800+112800.48+605236.71+3000+10000+1500+33435</f>
        <v>770772.19</v>
      </c>
      <c r="M169" s="118">
        <v>772772.19</v>
      </c>
      <c r="N169" s="114"/>
    </row>
    <row r="170" spans="1:14" ht="55.5" customHeight="1" hidden="1">
      <c r="A170" s="258" t="s">
        <v>111</v>
      </c>
      <c r="B170" s="259"/>
      <c r="C170" s="259"/>
      <c r="D170" s="259"/>
      <c r="E170" s="259"/>
      <c r="F170" s="260"/>
      <c r="G170" s="7">
        <v>703</v>
      </c>
      <c r="H170" s="6" t="s">
        <v>31</v>
      </c>
      <c r="I170" s="6" t="s">
        <v>8</v>
      </c>
      <c r="J170" s="6" t="s">
        <v>168</v>
      </c>
      <c r="K170" s="6" t="s">
        <v>200</v>
      </c>
      <c r="L170" s="53"/>
      <c r="M170" s="118"/>
      <c r="N170" s="114"/>
    </row>
    <row r="171" spans="1:14" ht="15.75" customHeight="1" hidden="1">
      <c r="A171" s="258" t="s">
        <v>111</v>
      </c>
      <c r="B171" s="259"/>
      <c r="C171" s="259"/>
      <c r="D171" s="259"/>
      <c r="E171" s="259"/>
      <c r="F171" s="260"/>
      <c r="G171" s="7">
        <v>703</v>
      </c>
      <c r="H171" s="6" t="s">
        <v>31</v>
      </c>
      <c r="I171" s="6" t="s">
        <v>8</v>
      </c>
      <c r="J171" s="6" t="s">
        <v>168</v>
      </c>
      <c r="K171" s="6" t="s">
        <v>65</v>
      </c>
      <c r="L171" s="54">
        <f>46390+594282.08+5000+200000+122085.37</f>
        <v>967757.45</v>
      </c>
      <c r="M171" s="118"/>
      <c r="N171" s="114"/>
    </row>
    <row r="172" spans="1:14" ht="15.75" customHeight="1" hidden="1">
      <c r="A172" s="258" t="s">
        <v>113</v>
      </c>
      <c r="B172" s="261"/>
      <c r="C172" s="261"/>
      <c r="D172" s="261"/>
      <c r="E172" s="261"/>
      <c r="F172" s="262"/>
      <c r="G172" s="7">
        <v>703</v>
      </c>
      <c r="H172" s="6" t="s">
        <v>31</v>
      </c>
      <c r="I172" s="6" t="s">
        <v>8</v>
      </c>
      <c r="J172" s="6" t="s">
        <v>168</v>
      </c>
      <c r="K172" s="6" t="s">
        <v>114</v>
      </c>
      <c r="L172" s="55">
        <v>0</v>
      </c>
      <c r="M172" s="118"/>
      <c r="N172" s="114"/>
    </row>
    <row r="173" spans="1:14" ht="15.75" customHeight="1" hidden="1">
      <c r="A173" s="220" t="s">
        <v>91</v>
      </c>
      <c r="B173" s="248"/>
      <c r="C173" s="248"/>
      <c r="D173" s="248"/>
      <c r="E173" s="248"/>
      <c r="F173" s="249"/>
      <c r="G173" s="7">
        <v>703</v>
      </c>
      <c r="H173" s="6" t="s">
        <v>31</v>
      </c>
      <c r="I173" s="6" t="s">
        <v>8</v>
      </c>
      <c r="J173" s="6" t="s">
        <v>168</v>
      </c>
      <c r="K173" s="6" t="s">
        <v>66</v>
      </c>
      <c r="L173" s="55">
        <v>0</v>
      </c>
      <c r="M173" s="118"/>
      <c r="N173" s="114"/>
    </row>
    <row r="174" spans="1:14" ht="15.75" customHeight="1" hidden="1">
      <c r="A174" s="220" t="s">
        <v>92</v>
      </c>
      <c r="B174" s="248"/>
      <c r="C174" s="248"/>
      <c r="D174" s="248"/>
      <c r="E174" s="248"/>
      <c r="F174" s="249"/>
      <c r="G174" s="7">
        <v>703</v>
      </c>
      <c r="H174" s="6" t="s">
        <v>31</v>
      </c>
      <c r="I174" s="6" t="s">
        <v>8</v>
      </c>
      <c r="J174" s="6" t="s">
        <v>168</v>
      </c>
      <c r="K174" s="6" t="s">
        <v>67</v>
      </c>
      <c r="L174" s="55">
        <v>0</v>
      </c>
      <c r="M174" s="118"/>
      <c r="N174" s="114"/>
    </row>
    <row r="175" spans="1:14" ht="15.75" customHeight="1" hidden="1">
      <c r="A175" s="220" t="s">
        <v>35</v>
      </c>
      <c r="B175" s="248"/>
      <c r="C175" s="248"/>
      <c r="D175" s="248"/>
      <c r="E175" s="248"/>
      <c r="F175" s="249"/>
      <c r="G175" s="7">
        <v>703</v>
      </c>
      <c r="H175" s="6" t="s">
        <v>31</v>
      </c>
      <c r="I175" s="6" t="s">
        <v>8</v>
      </c>
      <c r="J175" s="6" t="s">
        <v>168</v>
      </c>
      <c r="K175" s="6" t="s">
        <v>11</v>
      </c>
      <c r="L175" s="55"/>
      <c r="M175" s="118"/>
      <c r="N175" s="114"/>
    </row>
    <row r="176" spans="1:14" ht="15.75" customHeight="1" hidden="1">
      <c r="A176" s="220" t="s">
        <v>34</v>
      </c>
      <c r="B176" s="248"/>
      <c r="C176" s="248"/>
      <c r="D176" s="248"/>
      <c r="E176" s="248"/>
      <c r="F176" s="249"/>
      <c r="G176" s="7">
        <v>703</v>
      </c>
      <c r="H176" s="6" t="s">
        <v>31</v>
      </c>
      <c r="I176" s="6" t="s">
        <v>8</v>
      </c>
      <c r="J176" s="6" t="s">
        <v>168</v>
      </c>
      <c r="K176" s="6" t="s">
        <v>9</v>
      </c>
      <c r="L176" s="55"/>
      <c r="M176" s="118"/>
      <c r="N176" s="114"/>
    </row>
    <row r="177" spans="1:14" ht="15.75" customHeight="1" hidden="1">
      <c r="A177" s="220" t="s">
        <v>90</v>
      </c>
      <c r="B177" s="263"/>
      <c r="C177" s="263"/>
      <c r="D177" s="263"/>
      <c r="E177" s="263"/>
      <c r="F177" s="264"/>
      <c r="G177" s="7">
        <v>703</v>
      </c>
      <c r="H177" s="6" t="s">
        <v>31</v>
      </c>
      <c r="I177" s="6" t="s">
        <v>8</v>
      </c>
      <c r="J177" s="6" t="s">
        <v>168</v>
      </c>
      <c r="K177" s="6" t="s">
        <v>11</v>
      </c>
      <c r="L177" s="55"/>
      <c r="M177" s="118"/>
      <c r="N177" s="114"/>
    </row>
    <row r="178" spans="1:14" ht="15.75" customHeight="1" hidden="1">
      <c r="A178" s="220" t="s">
        <v>110</v>
      </c>
      <c r="B178" s="248"/>
      <c r="C178" s="248"/>
      <c r="D178" s="248"/>
      <c r="E178" s="248"/>
      <c r="F178" s="249"/>
      <c r="G178" s="7">
        <v>703</v>
      </c>
      <c r="H178" s="6" t="s">
        <v>31</v>
      </c>
      <c r="I178" s="6" t="s">
        <v>8</v>
      </c>
      <c r="J178" s="6" t="s">
        <v>168</v>
      </c>
      <c r="K178" s="6" t="s">
        <v>76</v>
      </c>
      <c r="L178" s="55"/>
      <c r="M178" s="118"/>
      <c r="N178" s="114"/>
    </row>
    <row r="179" spans="1:14" ht="15.75" customHeight="1" hidden="1">
      <c r="A179" s="220" t="s">
        <v>41</v>
      </c>
      <c r="B179" s="248"/>
      <c r="C179" s="248"/>
      <c r="D179" s="248"/>
      <c r="E179" s="248"/>
      <c r="F179" s="249"/>
      <c r="G179" s="7">
        <v>703</v>
      </c>
      <c r="H179" s="6" t="s">
        <v>58</v>
      </c>
      <c r="I179" s="6" t="s">
        <v>8</v>
      </c>
      <c r="J179" s="6" t="s">
        <v>168</v>
      </c>
      <c r="K179" s="6" t="s">
        <v>17</v>
      </c>
      <c r="L179" s="56">
        <v>0</v>
      </c>
      <c r="M179" s="118"/>
      <c r="N179" s="114"/>
    </row>
    <row r="180" spans="1:14" ht="15.75" customHeight="1" hidden="1">
      <c r="A180" s="265" t="s">
        <v>44</v>
      </c>
      <c r="B180" s="266"/>
      <c r="C180" s="266"/>
      <c r="D180" s="266"/>
      <c r="E180" s="266"/>
      <c r="F180" s="267"/>
      <c r="G180" s="16"/>
      <c r="H180" s="2">
        <v>10</v>
      </c>
      <c r="I180" s="6" t="s">
        <v>9</v>
      </c>
      <c r="J180" s="6" t="s">
        <v>168</v>
      </c>
      <c r="K180" s="6" t="s">
        <v>11</v>
      </c>
      <c r="L180" s="57">
        <f>L181</f>
        <v>0</v>
      </c>
      <c r="M180" s="118"/>
      <c r="N180" s="114"/>
    </row>
    <row r="181" spans="1:14" ht="15.75" customHeight="1" hidden="1">
      <c r="A181" s="258" t="s">
        <v>45</v>
      </c>
      <c r="B181" s="259"/>
      <c r="C181" s="259"/>
      <c r="D181" s="259"/>
      <c r="E181" s="259"/>
      <c r="F181" s="260"/>
      <c r="G181" s="8"/>
      <c r="H181" s="2">
        <v>10</v>
      </c>
      <c r="I181" s="6" t="s">
        <v>21</v>
      </c>
      <c r="J181" s="6" t="s">
        <v>168</v>
      </c>
      <c r="K181" s="6" t="s">
        <v>11</v>
      </c>
      <c r="L181" s="58">
        <f>L182</f>
        <v>0</v>
      </c>
      <c r="M181" s="118"/>
      <c r="N181" s="114"/>
    </row>
    <row r="182" spans="1:14" ht="15.75" customHeight="1" hidden="1">
      <c r="A182" s="258" t="s">
        <v>48</v>
      </c>
      <c r="B182" s="259"/>
      <c r="C182" s="259"/>
      <c r="D182" s="259"/>
      <c r="E182" s="259"/>
      <c r="F182" s="260"/>
      <c r="G182" s="8"/>
      <c r="H182" s="2">
        <v>10</v>
      </c>
      <c r="I182" s="6" t="s">
        <v>21</v>
      </c>
      <c r="J182" s="6" t="s">
        <v>168</v>
      </c>
      <c r="K182" s="6" t="s">
        <v>11</v>
      </c>
      <c r="L182" s="58">
        <f>L183</f>
        <v>0</v>
      </c>
      <c r="M182" s="118"/>
      <c r="N182" s="114"/>
    </row>
    <row r="183" spans="1:14" ht="15.75" customHeight="1" hidden="1">
      <c r="A183" s="258" t="s">
        <v>46</v>
      </c>
      <c r="B183" s="259"/>
      <c r="C183" s="259"/>
      <c r="D183" s="259"/>
      <c r="E183" s="259"/>
      <c r="F183" s="260"/>
      <c r="G183" s="8"/>
      <c r="H183" s="2">
        <v>10</v>
      </c>
      <c r="I183" s="6" t="s">
        <v>21</v>
      </c>
      <c r="J183" s="6" t="s">
        <v>168</v>
      </c>
      <c r="K183" s="6" t="s">
        <v>47</v>
      </c>
      <c r="L183" s="56"/>
      <c r="M183" s="118"/>
      <c r="N183" s="114"/>
    </row>
    <row r="184" spans="1:14" ht="15" customHeight="1">
      <c r="A184" s="220" t="s">
        <v>206</v>
      </c>
      <c r="B184" s="221"/>
      <c r="C184" s="221"/>
      <c r="D184" s="221"/>
      <c r="E184" s="221"/>
      <c r="F184" s="225"/>
      <c r="G184" s="7">
        <v>703</v>
      </c>
      <c r="H184" s="6" t="s">
        <v>31</v>
      </c>
      <c r="I184" s="6" t="s">
        <v>8</v>
      </c>
      <c r="J184" s="6" t="s">
        <v>168</v>
      </c>
      <c r="K184" s="6" t="s">
        <v>203</v>
      </c>
      <c r="L184" s="55">
        <f>5925+1000</f>
        <v>6925</v>
      </c>
      <c r="M184" s="118">
        <f>5925+1000</f>
        <v>6925</v>
      </c>
      <c r="N184" s="114"/>
    </row>
    <row r="185" spans="1:14" ht="15" customHeight="1" hidden="1">
      <c r="A185" s="220" t="s">
        <v>205</v>
      </c>
      <c r="B185" s="221"/>
      <c r="C185" s="221"/>
      <c r="D185" s="221"/>
      <c r="E185" s="221"/>
      <c r="F185" s="225"/>
      <c r="G185" s="7">
        <v>703</v>
      </c>
      <c r="H185" s="6" t="s">
        <v>31</v>
      </c>
      <c r="I185" s="6" t="s">
        <v>8</v>
      </c>
      <c r="J185" s="6" t="s">
        <v>168</v>
      </c>
      <c r="K185" s="6" t="s">
        <v>204</v>
      </c>
      <c r="L185" s="55"/>
      <c r="M185" s="118"/>
      <c r="N185" s="114"/>
    </row>
    <row r="186" spans="1:12" ht="15.75" customHeight="1" hidden="1">
      <c r="A186" s="258" t="s">
        <v>91</v>
      </c>
      <c r="B186" s="261"/>
      <c r="C186" s="261"/>
      <c r="D186" s="261"/>
      <c r="E186" s="261"/>
      <c r="F186" s="262"/>
      <c r="G186" s="7">
        <v>703</v>
      </c>
      <c r="H186" s="6" t="s">
        <v>31</v>
      </c>
      <c r="I186" s="6" t="s">
        <v>8</v>
      </c>
      <c r="J186" s="6" t="s">
        <v>168</v>
      </c>
      <c r="K186" s="6" t="s">
        <v>66</v>
      </c>
      <c r="L186" s="55">
        <v>4000</v>
      </c>
    </row>
    <row r="187" spans="1:12" ht="15.75" hidden="1">
      <c r="A187" s="220" t="s">
        <v>148</v>
      </c>
      <c r="B187" s="263"/>
      <c r="C187" s="263"/>
      <c r="D187" s="263"/>
      <c r="E187" s="263"/>
      <c r="F187" s="264"/>
      <c r="G187" s="45">
        <v>703</v>
      </c>
      <c r="H187" s="45" t="s">
        <v>31</v>
      </c>
      <c r="I187" s="45" t="s">
        <v>8</v>
      </c>
      <c r="J187" s="6" t="s">
        <v>168</v>
      </c>
      <c r="K187" s="45" t="s">
        <v>136</v>
      </c>
      <c r="L187" s="55">
        <v>1000</v>
      </c>
    </row>
    <row r="188" spans="1:13" s="18" customFormat="1" ht="15.75" hidden="1">
      <c r="A188" s="240" t="s">
        <v>217</v>
      </c>
      <c r="B188" s="253"/>
      <c r="C188" s="253"/>
      <c r="D188" s="253"/>
      <c r="E188" s="253"/>
      <c r="F188" s="254"/>
      <c r="G188" s="100">
        <v>703</v>
      </c>
      <c r="H188" s="101" t="s">
        <v>31</v>
      </c>
      <c r="I188" s="101" t="s">
        <v>8</v>
      </c>
      <c r="J188" s="102" t="s">
        <v>219</v>
      </c>
      <c r="K188" s="102" t="s">
        <v>11</v>
      </c>
      <c r="L188" s="103">
        <f>L189</f>
        <v>0</v>
      </c>
      <c r="M188" s="136"/>
    </row>
    <row r="189" spans="1:12" ht="30.75" customHeight="1" hidden="1">
      <c r="A189" s="243" t="s">
        <v>199</v>
      </c>
      <c r="B189" s="246"/>
      <c r="C189" s="246"/>
      <c r="D189" s="246"/>
      <c r="E189" s="246"/>
      <c r="F189" s="247"/>
      <c r="G189" s="99">
        <v>703</v>
      </c>
      <c r="H189" s="97" t="s">
        <v>31</v>
      </c>
      <c r="I189" s="97" t="s">
        <v>8</v>
      </c>
      <c r="J189" s="97" t="s">
        <v>219</v>
      </c>
      <c r="K189" s="76">
        <v>200</v>
      </c>
      <c r="L189" s="55">
        <f>L190</f>
        <v>0</v>
      </c>
    </row>
    <row r="190" spans="1:12" ht="30" customHeight="1" hidden="1">
      <c r="A190" s="332" t="s">
        <v>111</v>
      </c>
      <c r="B190" s="333"/>
      <c r="C190" s="333"/>
      <c r="D190" s="333"/>
      <c r="E190" s="333"/>
      <c r="F190" s="334"/>
      <c r="G190" s="99">
        <v>703</v>
      </c>
      <c r="H190" s="97" t="s">
        <v>31</v>
      </c>
      <c r="I190" s="97" t="s">
        <v>8</v>
      </c>
      <c r="J190" s="97" t="s">
        <v>219</v>
      </c>
      <c r="K190" s="127">
        <v>240</v>
      </c>
      <c r="L190" s="128">
        <v>0</v>
      </c>
    </row>
    <row r="191" spans="1:13" ht="15.75">
      <c r="A191" s="240" t="s">
        <v>238</v>
      </c>
      <c r="B191" s="253"/>
      <c r="C191" s="253"/>
      <c r="D191" s="253"/>
      <c r="E191" s="253"/>
      <c r="F191" s="254"/>
      <c r="G191" s="13">
        <v>703</v>
      </c>
      <c r="H191" s="13" t="s">
        <v>31</v>
      </c>
      <c r="I191" s="13" t="s">
        <v>19</v>
      </c>
      <c r="J191" s="3" t="s">
        <v>161</v>
      </c>
      <c r="K191" s="3" t="s">
        <v>11</v>
      </c>
      <c r="L191" s="123">
        <f>L192</f>
        <v>1394111.1099999999</v>
      </c>
      <c r="M191" s="123">
        <f>M192</f>
        <v>1394111.11</v>
      </c>
    </row>
    <row r="192" spans="1:13" ht="35.25" customHeight="1">
      <c r="A192" s="226" t="s">
        <v>169</v>
      </c>
      <c r="B192" s="227"/>
      <c r="C192" s="227"/>
      <c r="D192" s="227"/>
      <c r="E192" s="227"/>
      <c r="F192" s="228"/>
      <c r="G192" s="13">
        <v>703</v>
      </c>
      <c r="H192" s="13" t="s">
        <v>31</v>
      </c>
      <c r="I192" s="13" t="s">
        <v>19</v>
      </c>
      <c r="J192" s="6" t="s">
        <v>239</v>
      </c>
      <c r="K192" s="6" t="s">
        <v>11</v>
      </c>
      <c r="L192" s="55">
        <f>L193+L195</f>
        <v>1394111.1099999999</v>
      </c>
      <c r="M192" s="55">
        <f>M193+M195</f>
        <v>1394111.11</v>
      </c>
    </row>
    <row r="193" spans="1:13" ht="86.25" customHeight="1">
      <c r="A193" s="243" t="s">
        <v>208</v>
      </c>
      <c r="B193" s="246"/>
      <c r="C193" s="246"/>
      <c r="D193" s="246"/>
      <c r="E193" s="246"/>
      <c r="F193" s="247"/>
      <c r="G193" s="13">
        <v>703</v>
      </c>
      <c r="H193" s="13" t="s">
        <v>31</v>
      </c>
      <c r="I193" s="13" t="s">
        <v>19</v>
      </c>
      <c r="J193" s="6" t="s">
        <v>239</v>
      </c>
      <c r="K193" s="13" t="s">
        <v>207</v>
      </c>
      <c r="L193" s="55">
        <f>965446.32+291564.79</f>
        <v>1257011.1099999999</v>
      </c>
      <c r="M193" s="55">
        <v>1257011.11</v>
      </c>
    </row>
    <row r="194" spans="1:13" ht="35.25" customHeight="1" hidden="1">
      <c r="A194" s="243" t="s">
        <v>214</v>
      </c>
      <c r="B194" s="246"/>
      <c r="C194" s="246"/>
      <c r="D194" s="246"/>
      <c r="E194" s="246"/>
      <c r="F194" s="247"/>
      <c r="G194" s="13">
        <v>703</v>
      </c>
      <c r="H194" s="13" t="s">
        <v>31</v>
      </c>
      <c r="I194" s="13" t="s">
        <v>19</v>
      </c>
      <c r="J194" s="6" t="s">
        <v>239</v>
      </c>
      <c r="K194" s="13" t="s">
        <v>213</v>
      </c>
      <c r="L194" s="55"/>
      <c r="M194" s="55"/>
    </row>
    <row r="195" spans="1:13" ht="37.5" customHeight="1">
      <c r="A195" s="226" t="s">
        <v>199</v>
      </c>
      <c r="B195" s="227"/>
      <c r="C195" s="227"/>
      <c r="D195" s="227"/>
      <c r="E195" s="227"/>
      <c r="F195" s="228"/>
      <c r="G195" s="13">
        <v>703</v>
      </c>
      <c r="H195" s="13" t="s">
        <v>31</v>
      </c>
      <c r="I195" s="13" t="s">
        <v>19</v>
      </c>
      <c r="J195" s="6" t="s">
        <v>239</v>
      </c>
      <c r="K195" s="13" t="s">
        <v>201</v>
      </c>
      <c r="L195" s="55">
        <f>87100+50000</f>
        <v>137100</v>
      </c>
      <c r="M195" s="55">
        <v>137100</v>
      </c>
    </row>
    <row r="196" spans="1:13" ht="47.25" customHeight="1" hidden="1">
      <c r="A196" s="226" t="s">
        <v>111</v>
      </c>
      <c r="B196" s="227"/>
      <c r="C196" s="227"/>
      <c r="D196" s="227"/>
      <c r="E196" s="227"/>
      <c r="F196" s="228"/>
      <c r="G196" s="13">
        <v>703</v>
      </c>
      <c r="H196" s="13" t="s">
        <v>31</v>
      </c>
      <c r="I196" s="13" t="s">
        <v>19</v>
      </c>
      <c r="J196" s="6" t="s">
        <v>239</v>
      </c>
      <c r="K196" s="13" t="s">
        <v>200</v>
      </c>
      <c r="L196" s="55"/>
      <c r="M196" s="55"/>
    </row>
  </sheetData>
  <sheetProtection/>
  <mergeCells count="193">
    <mergeCell ref="A79:F79"/>
    <mergeCell ref="A80:F80"/>
    <mergeCell ref="A191:F191"/>
    <mergeCell ref="A192:F192"/>
    <mergeCell ref="A193:F193"/>
    <mergeCell ref="A194:F194"/>
    <mergeCell ref="A86:F86"/>
    <mergeCell ref="A87:F87"/>
    <mergeCell ref="A90:F90"/>
    <mergeCell ref="A91:F91"/>
    <mergeCell ref="A195:F195"/>
    <mergeCell ref="A196:F196"/>
    <mergeCell ref="A81:F81"/>
    <mergeCell ref="A82:F82"/>
    <mergeCell ref="A83:F83"/>
    <mergeCell ref="A114:F114"/>
    <mergeCell ref="A115:F115"/>
    <mergeCell ref="A116:F116"/>
    <mergeCell ref="A84:F84"/>
    <mergeCell ref="A85:F85"/>
    <mergeCell ref="B1:K2"/>
    <mergeCell ref="E10:L10"/>
    <mergeCell ref="A11:K11"/>
    <mergeCell ref="A12:L12"/>
    <mergeCell ref="A13:L13"/>
    <mergeCell ref="A14:L14"/>
    <mergeCell ref="A15:K15"/>
    <mergeCell ref="A16:L16"/>
    <mergeCell ref="A19:F19"/>
    <mergeCell ref="A21:F21"/>
    <mergeCell ref="A22:F22"/>
    <mergeCell ref="K17:K18"/>
    <mergeCell ref="L17:M17"/>
    <mergeCell ref="A20:F20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88:F88"/>
    <mergeCell ref="A89:F89"/>
    <mergeCell ref="A75:F75"/>
    <mergeCell ref="A76:F76"/>
    <mergeCell ref="A77:F77"/>
    <mergeCell ref="A78:F78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88:F188"/>
    <mergeCell ref="A189:F189"/>
    <mergeCell ref="A178:F178"/>
    <mergeCell ref="A179:F179"/>
    <mergeCell ref="A180:F180"/>
    <mergeCell ref="A181:F181"/>
    <mergeCell ref="A182:F182"/>
    <mergeCell ref="A183:F183"/>
    <mergeCell ref="A190:F190"/>
    <mergeCell ref="A17:F18"/>
    <mergeCell ref="G17:G18"/>
    <mergeCell ref="H17:H18"/>
    <mergeCell ref="I17:I18"/>
    <mergeCell ref="J17:J18"/>
    <mergeCell ref="A184:F184"/>
    <mergeCell ref="A185:F185"/>
    <mergeCell ref="A186:F186"/>
    <mergeCell ref="A187:F187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0"/>
  <sheetViews>
    <sheetView tabSelected="1" view="pageBreakPreview" zoomScale="90" zoomScaleSheetLayoutView="90" zoomScalePageLayoutView="0" workbookViewId="0" topLeftCell="A4">
      <selection activeCell="L236" sqref="L236"/>
    </sheetView>
  </sheetViews>
  <sheetFormatPr defaultColWidth="9.00390625" defaultRowHeight="12.75"/>
  <cols>
    <col min="1" max="4" width="9.125" style="36" customWidth="1"/>
    <col min="5" max="5" width="20.875" style="36" customWidth="1"/>
    <col min="6" max="6" width="5.75390625" style="36" customWidth="1"/>
    <col min="7" max="7" width="9.75390625" style="36" customWidth="1"/>
    <col min="8" max="8" width="9.125" style="36" customWidth="1"/>
    <col min="9" max="9" width="9.25390625" style="36" bestFit="1" customWidth="1"/>
    <col min="10" max="10" width="14.125" style="36" customWidth="1"/>
    <col min="11" max="11" width="9.875" style="36" customWidth="1"/>
    <col min="12" max="12" width="17.375" style="36" customWidth="1"/>
    <col min="14" max="14" width="15.75390625" style="0" customWidth="1"/>
    <col min="15" max="15" width="29.375" style="0" customWidth="1"/>
  </cols>
  <sheetData>
    <row r="1" spans="2:11" ht="15.75" hidden="1">
      <c r="B1" s="317"/>
      <c r="C1" s="318"/>
      <c r="D1" s="318"/>
      <c r="E1" s="318"/>
      <c r="F1" s="318"/>
      <c r="G1" s="318"/>
      <c r="H1" s="318"/>
      <c r="I1" s="318"/>
      <c r="J1" s="318"/>
      <c r="K1" s="318"/>
    </row>
    <row r="2" spans="2:11" ht="15.75" hidden="1"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2" s="11" customFormat="1" ht="15">
      <c r="A3" s="37"/>
      <c r="B3" s="37"/>
      <c r="C3" s="37"/>
      <c r="D3" s="37"/>
      <c r="E3" s="37"/>
      <c r="F3" s="38" t="s">
        <v>246</v>
      </c>
      <c r="G3" s="38"/>
      <c r="H3" s="37"/>
      <c r="I3" s="37"/>
      <c r="J3" s="37"/>
      <c r="K3" s="37"/>
      <c r="L3" s="37"/>
    </row>
    <row r="4" spans="1:12" s="11" customFormat="1" ht="15">
      <c r="A4" s="37"/>
      <c r="B4" s="37"/>
      <c r="C4" s="37"/>
      <c r="D4" s="37"/>
      <c r="E4" s="37"/>
      <c r="F4" s="313" t="s">
        <v>390</v>
      </c>
      <c r="G4" s="312"/>
      <c r="H4" s="312"/>
      <c r="I4" s="312"/>
      <c r="J4" s="312"/>
      <c r="K4" s="312"/>
      <c r="L4" s="37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314"/>
      <c r="G8" s="312"/>
      <c r="H8" s="312"/>
      <c r="I8" s="312"/>
      <c r="J8" s="312"/>
      <c r="K8" s="39"/>
      <c r="L8" s="39"/>
    </row>
    <row r="9" spans="1:12" s="11" customFormat="1" ht="15">
      <c r="A9" s="37"/>
      <c r="B9" s="37"/>
      <c r="C9" s="37"/>
      <c r="D9" s="37"/>
      <c r="E9" s="37"/>
      <c r="F9" s="37" t="s">
        <v>377</v>
      </c>
      <c r="G9" s="37"/>
      <c r="H9" s="37"/>
      <c r="I9" s="39"/>
      <c r="J9" s="38"/>
      <c r="K9" s="37"/>
      <c r="L9" s="37"/>
    </row>
    <row r="10" spans="1:12" s="11" customFormat="1" ht="15">
      <c r="A10" s="37"/>
      <c r="B10" s="37"/>
      <c r="C10" s="37"/>
      <c r="D10" s="37"/>
      <c r="E10" s="37"/>
      <c r="F10" s="37" t="s">
        <v>52</v>
      </c>
      <c r="G10" s="37"/>
      <c r="H10" s="37"/>
      <c r="I10" s="39"/>
      <c r="J10" s="38"/>
      <c r="K10" s="37"/>
      <c r="L10" s="37"/>
    </row>
    <row r="11" spans="1:12" s="11" customFormat="1" ht="15">
      <c r="A11" s="37"/>
      <c r="B11" s="37"/>
      <c r="C11" s="37"/>
      <c r="D11" s="37"/>
      <c r="E11" s="314" t="s">
        <v>378</v>
      </c>
      <c r="F11" s="314"/>
      <c r="G11" s="321"/>
      <c r="H11" s="321"/>
      <c r="I11" s="321"/>
      <c r="J11" s="321"/>
      <c r="K11" s="321"/>
      <c r="L11" s="321"/>
    </row>
    <row r="12" spans="1:12" ht="18.75">
      <c r="A12" s="315" t="s">
        <v>83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40"/>
    </row>
    <row r="13" spans="1:12" ht="18.75">
      <c r="A13" s="315" t="s">
        <v>147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6"/>
    </row>
    <row r="14" spans="1:12" ht="18.75" hidden="1">
      <c r="A14" s="315" t="s">
        <v>49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</row>
    <row r="15" spans="1:12" ht="19.5" thickBot="1">
      <c r="A15" s="319" t="s">
        <v>379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298"/>
    </row>
    <row r="16" spans="1:12" ht="42.75" customHeight="1" hidden="1" thickBot="1">
      <c r="A16" s="320" t="s">
        <v>192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61"/>
    </row>
    <row r="17" spans="1:12" ht="16.5" customHeight="1" hidden="1" thickBot="1">
      <c r="A17" s="290" t="s">
        <v>50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</row>
    <row r="18" spans="1:12" ht="47.25" customHeight="1" thickBot="1">
      <c r="A18" s="370" t="s">
        <v>0</v>
      </c>
      <c r="B18" s="371"/>
      <c r="C18" s="371"/>
      <c r="D18" s="371"/>
      <c r="E18" s="371"/>
      <c r="F18" s="372"/>
      <c r="G18" s="217" t="s">
        <v>80</v>
      </c>
      <c r="H18" s="213" t="s">
        <v>1</v>
      </c>
      <c r="I18" s="213" t="s">
        <v>2</v>
      </c>
      <c r="J18" s="213" t="s">
        <v>3</v>
      </c>
      <c r="K18" s="213" t="s">
        <v>4</v>
      </c>
      <c r="L18" s="218" t="s">
        <v>389</v>
      </c>
    </row>
    <row r="19" spans="1:14" ht="16.5" thickBot="1">
      <c r="A19" s="364" t="s">
        <v>6</v>
      </c>
      <c r="B19" s="365"/>
      <c r="C19" s="365"/>
      <c r="D19" s="365"/>
      <c r="E19" s="365"/>
      <c r="F19" s="366"/>
      <c r="G19" s="62"/>
      <c r="H19" s="2"/>
      <c r="I19" s="2"/>
      <c r="J19" s="2"/>
      <c r="K19" s="2"/>
      <c r="L19" s="28">
        <f>L20+L201+L195</f>
        <v>18029334.250000004</v>
      </c>
      <c r="N19" s="35"/>
    </row>
    <row r="20" spans="1:15" ht="50.25" customHeight="1" thickBot="1">
      <c r="A20" s="364" t="s">
        <v>81</v>
      </c>
      <c r="B20" s="259"/>
      <c r="C20" s="259"/>
      <c r="D20" s="259"/>
      <c r="E20" s="259"/>
      <c r="F20" s="260"/>
      <c r="G20" s="63">
        <v>703</v>
      </c>
      <c r="H20" s="60" t="s">
        <v>9</v>
      </c>
      <c r="I20" s="60" t="s">
        <v>9</v>
      </c>
      <c r="J20" s="3" t="s">
        <v>161</v>
      </c>
      <c r="K20" s="60" t="s">
        <v>11</v>
      </c>
      <c r="L20" s="29">
        <f>L21+L83+L94+L103+L158</f>
        <v>11529477.150000002</v>
      </c>
      <c r="N20" s="35"/>
      <c r="O20" s="35">
        <f>L19-18029334.25</f>
        <v>0</v>
      </c>
    </row>
    <row r="21" spans="1:12" ht="16.5" thickBot="1">
      <c r="A21" s="367" t="s">
        <v>7</v>
      </c>
      <c r="B21" s="367"/>
      <c r="C21" s="367"/>
      <c r="D21" s="367"/>
      <c r="E21" s="367"/>
      <c r="F21" s="367"/>
      <c r="G21" s="4">
        <v>703</v>
      </c>
      <c r="H21" s="3" t="s">
        <v>8</v>
      </c>
      <c r="I21" s="3" t="s">
        <v>9</v>
      </c>
      <c r="J21" s="3" t="s">
        <v>161</v>
      </c>
      <c r="K21" s="3" t="s">
        <v>11</v>
      </c>
      <c r="L21" s="50">
        <f>L22+L29+L38+L57+L43+L53</f>
        <v>6494796.180000001</v>
      </c>
    </row>
    <row r="22" spans="1:15" ht="30" customHeight="1" thickBot="1">
      <c r="A22" s="270" t="s">
        <v>42</v>
      </c>
      <c r="B22" s="280"/>
      <c r="C22" s="280"/>
      <c r="D22" s="280"/>
      <c r="E22" s="280"/>
      <c r="F22" s="281"/>
      <c r="G22" s="14">
        <v>703</v>
      </c>
      <c r="H22" s="3" t="s">
        <v>8</v>
      </c>
      <c r="I22" s="3" t="s">
        <v>19</v>
      </c>
      <c r="J22" s="3" t="s">
        <v>161</v>
      </c>
      <c r="K22" s="3" t="s">
        <v>11</v>
      </c>
      <c r="L22" s="50">
        <f>L25</f>
        <v>849734.1599999999</v>
      </c>
      <c r="O22" s="35"/>
    </row>
    <row r="23" spans="1:15" ht="33" customHeight="1" thickBot="1">
      <c r="A23" s="243" t="s">
        <v>384</v>
      </c>
      <c r="B23" s="244"/>
      <c r="C23" s="244"/>
      <c r="D23" s="244"/>
      <c r="E23" s="244"/>
      <c r="F23" s="245"/>
      <c r="G23" s="15">
        <v>703</v>
      </c>
      <c r="H23" s="3" t="s">
        <v>8</v>
      </c>
      <c r="I23" s="3" t="s">
        <v>19</v>
      </c>
      <c r="J23" s="3" t="s">
        <v>380</v>
      </c>
      <c r="K23" s="3" t="s">
        <v>11</v>
      </c>
      <c r="L23" s="50">
        <f>L25</f>
        <v>849734.1599999999</v>
      </c>
      <c r="O23" s="35"/>
    </row>
    <row r="24" spans="1:12" ht="16.5" customHeight="1" hidden="1" thickBot="1">
      <c r="A24" s="243" t="s">
        <v>43</v>
      </c>
      <c r="B24" s="244"/>
      <c r="C24" s="244"/>
      <c r="D24" s="244"/>
      <c r="E24" s="244"/>
      <c r="F24" s="245"/>
      <c r="G24" s="15">
        <v>703</v>
      </c>
      <c r="H24" s="3" t="s">
        <v>8</v>
      </c>
      <c r="I24" s="3" t="s">
        <v>19</v>
      </c>
      <c r="J24" s="4" t="s">
        <v>135</v>
      </c>
      <c r="K24" s="3" t="s">
        <v>11</v>
      </c>
      <c r="L24" s="51">
        <f>L27</f>
        <v>550006.5</v>
      </c>
    </row>
    <row r="25" spans="1:14" ht="63.75" customHeight="1" thickBot="1">
      <c r="A25" s="243" t="s">
        <v>208</v>
      </c>
      <c r="B25" s="246"/>
      <c r="C25" s="246"/>
      <c r="D25" s="246"/>
      <c r="E25" s="246"/>
      <c r="F25" s="247"/>
      <c r="G25" s="15">
        <v>703</v>
      </c>
      <c r="H25" s="6" t="s">
        <v>8</v>
      </c>
      <c r="I25" s="6" t="s">
        <v>19</v>
      </c>
      <c r="J25" s="6" t="s">
        <v>380</v>
      </c>
      <c r="K25" s="6" t="s">
        <v>207</v>
      </c>
      <c r="L25" s="51">
        <f>652637.6+197096.56</f>
        <v>849734.1599999999</v>
      </c>
      <c r="N25" s="35"/>
    </row>
    <row r="26" spans="1:12" ht="28.5" customHeight="1" hidden="1" thickBot="1">
      <c r="A26" s="243" t="s">
        <v>198</v>
      </c>
      <c r="B26" s="246"/>
      <c r="C26" s="246"/>
      <c r="D26" s="246"/>
      <c r="E26" s="246"/>
      <c r="F26" s="247"/>
      <c r="G26" s="15">
        <v>703</v>
      </c>
      <c r="H26" s="6" t="s">
        <v>8</v>
      </c>
      <c r="I26" s="6" t="s">
        <v>19</v>
      </c>
      <c r="J26" s="6" t="s">
        <v>150</v>
      </c>
      <c r="K26" s="6" t="s">
        <v>197</v>
      </c>
      <c r="L26" s="51">
        <v>0</v>
      </c>
    </row>
    <row r="27" spans="1:12" ht="16.5" customHeight="1" hidden="1" thickBot="1">
      <c r="A27" s="243" t="s">
        <v>152</v>
      </c>
      <c r="B27" s="244"/>
      <c r="C27" s="244"/>
      <c r="D27" s="244"/>
      <c r="E27" s="244"/>
      <c r="F27" s="245"/>
      <c r="G27" s="15">
        <v>703</v>
      </c>
      <c r="H27" s="6" t="s">
        <v>8</v>
      </c>
      <c r="I27" s="6" t="s">
        <v>19</v>
      </c>
      <c r="J27" s="6" t="s">
        <v>150</v>
      </c>
      <c r="K27" s="6" t="s">
        <v>63</v>
      </c>
      <c r="L27" s="51">
        <v>550006.5</v>
      </c>
    </row>
    <row r="28" spans="1:12" ht="16.5" customHeight="1" hidden="1" thickBot="1">
      <c r="A28" s="243" t="s">
        <v>153</v>
      </c>
      <c r="B28" s="261"/>
      <c r="C28" s="261"/>
      <c r="D28" s="261"/>
      <c r="E28" s="261"/>
      <c r="F28" s="262"/>
      <c r="G28" s="15">
        <v>703</v>
      </c>
      <c r="H28" s="6" t="s">
        <v>8</v>
      </c>
      <c r="I28" s="6" t="s">
        <v>19</v>
      </c>
      <c r="J28" s="6" t="s">
        <v>150</v>
      </c>
      <c r="K28" s="6" t="s">
        <v>154</v>
      </c>
      <c r="L28" s="51">
        <v>166101.97</v>
      </c>
    </row>
    <row r="29" spans="1:14" ht="48" customHeight="1" thickBot="1">
      <c r="A29" s="363" t="s">
        <v>12</v>
      </c>
      <c r="B29" s="363"/>
      <c r="C29" s="363"/>
      <c r="D29" s="363"/>
      <c r="E29" s="363"/>
      <c r="F29" s="363"/>
      <c r="G29" s="4">
        <v>703</v>
      </c>
      <c r="H29" s="3" t="s">
        <v>8</v>
      </c>
      <c r="I29" s="3" t="s">
        <v>13</v>
      </c>
      <c r="J29" s="3" t="s">
        <v>161</v>
      </c>
      <c r="K29" s="3" t="s">
        <v>14</v>
      </c>
      <c r="L29" s="50">
        <f>L30+L32+L34+L41</f>
        <v>5042324.36</v>
      </c>
      <c r="N29" s="35"/>
    </row>
    <row r="30" spans="1:12" ht="33.75" customHeight="1" thickBot="1">
      <c r="A30" s="362" t="s">
        <v>384</v>
      </c>
      <c r="B30" s="362"/>
      <c r="C30" s="362"/>
      <c r="D30" s="362"/>
      <c r="E30" s="362"/>
      <c r="F30" s="362"/>
      <c r="G30" s="7">
        <v>703</v>
      </c>
      <c r="H30" s="6" t="s">
        <v>8</v>
      </c>
      <c r="I30" s="6" t="s">
        <v>13</v>
      </c>
      <c r="J30" s="6" t="s">
        <v>381</v>
      </c>
      <c r="K30" s="6" t="s">
        <v>11</v>
      </c>
      <c r="L30" s="215">
        <f>L31</f>
        <v>2722744.35</v>
      </c>
    </row>
    <row r="31" spans="1:12" ht="64.5" customHeight="1" thickBot="1">
      <c r="A31" s="243" t="s">
        <v>208</v>
      </c>
      <c r="B31" s="246"/>
      <c r="C31" s="246"/>
      <c r="D31" s="246"/>
      <c r="E31" s="246"/>
      <c r="F31" s="247"/>
      <c r="G31" s="7">
        <v>703</v>
      </c>
      <c r="H31" s="6" t="s">
        <v>8</v>
      </c>
      <c r="I31" s="6" t="s">
        <v>13</v>
      </c>
      <c r="J31" s="6" t="s">
        <v>381</v>
      </c>
      <c r="K31" s="6" t="s">
        <v>207</v>
      </c>
      <c r="L31" s="51">
        <f>2055002.57+620610.78+47131</f>
        <v>2722744.35</v>
      </c>
    </row>
    <row r="32" spans="1:12" ht="37.5" customHeight="1" thickBot="1">
      <c r="A32" s="243" t="s">
        <v>151</v>
      </c>
      <c r="B32" s="246"/>
      <c r="C32" s="246"/>
      <c r="D32" s="246"/>
      <c r="E32" s="246"/>
      <c r="F32" s="247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215">
        <f>L33</f>
        <v>25640.66</v>
      </c>
    </row>
    <row r="33" spans="1:12" ht="32.25" customHeight="1" thickBot="1">
      <c r="A33" s="243" t="s">
        <v>202</v>
      </c>
      <c r="B33" s="246"/>
      <c r="C33" s="246"/>
      <c r="D33" s="246"/>
      <c r="E33" s="246"/>
      <c r="F33" s="247"/>
      <c r="G33" s="7">
        <v>703</v>
      </c>
      <c r="H33" s="6" t="s">
        <v>8</v>
      </c>
      <c r="I33" s="6" t="s">
        <v>13</v>
      </c>
      <c r="J33" s="6" t="s">
        <v>155</v>
      </c>
      <c r="K33" s="6" t="s">
        <v>201</v>
      </c>
      <c r="L33" s="52">
        <v>25640.66</v>
      </c>
    </row>
    <row r="34" spans="1:12" ht="32.25" customHeight="1" thickBot="1">
      <c r="A34" s="243" t="s">
        <v>385</v>
      </c>
      <c r="B34" s="246"/>
      <c r="C34" s="246"/>
      <c r="D34" s="246"/>
      <c r="E34" s="246"/>
      <c r="F34" s="247"/>
      <c r="G34" s="7">
        <v>703</v>
      </c>
      <c r="H34" s="6" t="s">
        <v>8</v>
      </c>
      <c r="I34" s="6" t="s">
        <v>13</v>
      </c>
      <c r="J34" s="6" t="s">
        <v>382</v>
      </c>
      <c r="K34" s="6" t="s">
        <v>11</v>
      </c>
      <c r="L34" s="214">
        <f>L35+L36+L37</f>
        <v>2110602.54</v>
      </c>
    </row>
    <row r="35" spans="1:12" ht="59.25" customHeight="1" thickBot="1">
      <c r="A35" s="243" t="s">
        <v>208</v>
      </c>
      <c r="B35" s="246"/>
      <c r="C35" s="246"/>
      <c r="D35" s="246"/>
      <c r="E35" s="246"/>
      <c r="F35" s="247"/>
      <c r="G35" s="7">
        <v>703</v>
      </c>
      <c r="H35" s="6" t="s">
        <v>8</v>
      </c>
      <c r="I35" s="6" t="s">
        <v>13</v>
      </c>
      <c r="J35" s="6" t="s">
        <v>382</v>
      </c>
      <c r="K35" s="6" t="s">
        <v>207</v>
      </c>
      <c r="L35" s="52">
        <f>1269972+383531.54</f>
        <v>1653503.54</v>
      </c>
    </row>
    <row r="36" spans="1:12" ht="32.25" customHeight="1" thickBot="1">
      <c r="A36" s="243" t="s">
        <v>202</v>
      </c>
      <c r="B36" s="246"/>
      <c r="C36" s="246"/>
      <c r="D36" s="246"/>
      <c r="E36" s="246"/>
      <c r="F36" s="247"/>
      <c r="G36" s="7">
        <v>703</v>
      </c>
      <c r="H36" s="6" t="s">
        <v>8</v>
      </c>
      <c r="I36" s="6" t="s">
        <v>13</v>
      </c>
      <c r="J36" s="6" t="s">
        <v>382</v>
      </c>
      <c r="K36" s="6" t="s">
        <v>201</v>
      </c>
      <c r="L36" s="52">
        <f>211230+213869</f>
        <v>425099</v>
      </c>
    </row>
    <row r="37" spans="1:12" ht="16.5" customHeight="1" thickBot="1">
      <c r="A37" s="220" t="s">
        <v>91</v>
      </c>
      <c r="B37" s="248"/>
      <c r="C37" s="248"/>
      <c r="D37" s="248"/>
      <c r="E37" s="248"/>
      <c r="F37" s="249"/>
      <c r="G37" s="7">
        <v>703</v>
      </c>
      <c r="H37" s="6" t="s">
        <v>8</v>
      </c>
      <c r="I37" s="6" t="s">
        <v>13</v>
      </c>
      <c r="J37" s="6" t="s">
        <v>382</v>
      </c>
      <c r="K37" s="6" t="s">
        <v>203</v>
      </c>
      <c r="L37" s="52">
        <f>31000+1000</f>
        <v>32000</v>
      </c>
    </row>
    <row r="38" spans="1:12" s="18" customFormat="1" ht="16.5" hidden="1" thickBot="1">
      <c r="A38" s="231" t="s">
        <v>174</v>
      </c>
      <c r="B38" s="351"/>
      <c r="C38" s="351"/>
      <c r="D38" s="351"/>
      <c r="E38" s="351"/>
      <c r="F38" s="352"/>
      <c r="G38" s="14">
        <v>703</v>
      </c>
      <c r="H38" s="3" t="s">
        <v>8</v>
      </c>
      <c r="I38" s="3" t="s">
        <v>56</v>
      </c>
      <c r="J38" s="3" t="s">
        <v>161</v>
      </c>
      <c r="K38" s="3" t="s">
        <v>11</v>
      </c>
      <c r="L38" s="50">
        <f>L39</f>
        <v>0</v>
      </c>
    </row>
    <row r="39" spans="1:12" ht="16.5" customHeight="1" hidden="1" thickBot="1">
      <c r="A39" s="220" t="s">
        <v>175</v>
      </c>
      <c r="B39" s="263"/>
      <c r="C39" s="263"/>
      <c r="D39" s="263"/>
      <c r="E39" s="263"/>
      <c r="F39" s="264"/>
      <c r="G39" s="15">
        <v>703</v>
      </c>
      <c r="H39" s="6" t="s">
        <v>8</v>
      </c>
      <c r="I39" s="6" t="s">
        <v>56</v>
      </c>
      <c r="J39" s="6" t="s">
        <v>173</v>
      </c>
      <c r="K39" s="6" t="s">
        <v>11</v>
      </c>
      <c r="L39" s="51">
        <f>L40</f>
        <v>0</v>
      </c>
    </row>
    <row r="40" spans="1:12" ht="16.5" hidden="1" thickBot="1">
      <c r="A40" s="220" t="s">
        <v>176</v>
      </c>
      <c r="B40" s="263"/>
      <c r="C40" s="263"/>
      <c r="D40" s="263"/>
      <c r="E40" s="263"/>
      <c r="F40" s="264"/>
      <c r="G40" s="15">
        <v>703</v>
      </c>
      <c r="H40" s="6" t="s">
        <v>8</v>
      </c>
      <c r="I40" s="6" t="s">
        <v>56</v>
      </c>
      <c r="J40" s="6" t="s">
        <v>173</v>
      </c>
      <c r="K40" s="6" t="s">
        <v>177</v>
      </c>
      <c r="L40" s="51">
        <v>0</v>
      </c>
    </row>
    <row r="41" spans="1:12" ht="36" customHeight="1" thickBot="1">
      <c r="A41" s="220" t="s">
        <v>386</v>
      </c>
      <c r="B41" s="221"/>
      <c r="C41" s="221"/>
      <c r="D41" s="221"/>
      <c r="E41" s="221"/>
      <c r="F41" s="225"/>
      <c r="G41" s="7">
        <v>703</v>
      </c>
      <c r="H41" s="6" t="s">
        <v>8</v>
      </c>
      <c r="I41" s="6" t="s">
        <v>13</v>
      </c>
      <c r="J41" s="6" t="s">
        <v>383</v>
      </c>
      <c r="K41" s="6" t="s">
        <v>11</v>
      </c>
      <c r="L41" s="215">
        <f>L42</f>
        <v>183336.81</v>
      </c>
    </row>
    <row r="42" spans="1:12" ht="16.5" thickBot="1">
      <c r="A42" s="243" t="s">
        <v>202</v>
      </c>
      <c r="B42" s="246"/>
      <c r="C42" s="246"/>
      <c r="D42" s="246"/>
      <c r="E42" s="246"/>
      <c r="F42" s="247"/>
      <c r="G42" s="7">
        <v>703</v>
      </c>
      <c r="H42" s="6" t="s">
        <v>8</v>
      </c>
      <c r="I42" s="6" t="s">
        <v>13</v>
      </c>
      <c r="J42" s="6" t="s">
        <v>383</v>
      </c>
      <c r="K42" s="6" t="s">
        <v>201</v>
      </c>
      <c r="L42" s="51">
        <f>17899.03+165437.78</f>
        <v>183336.81</v>
      </c>
    </row>
    <row r="43" spans="1:12" s="18" customFormat="1" ht="56.25" customHeight="1" thickBot="1">
      <c r="A43" s="231" t="s">
        <v>231</v>
      </c>
      <c r="B43" s="221"/>
      <c r="C43" s="221"/>
      <c r="D43" s="221"/>
      <c r="E43" s="221"/>
      <c r="F43" s="225"/>
      <c r="G43" s="4">
        <v>703</v>
      </c>
      <c r="H43" s="3" t="s">
        <v>8</v>
      </c>
      <c r="I43" s="3" t="s">
        <v>227</v>
      </c>
      <c r="J43" s="3" t="s">
        <v>161</v>
      </c>
      <c r="K43" s="3" t="s">
        <v>11</v>
      </c>
      <c r="L43" s="50">
        <f>L44+L47+L48</f>
        <v>39205.66</v>
      </c>
    </row>
    <row r="44" spans="1:12" s="18" customFormat="1" ht="37.5" customHeight="1" thickBot="1">
      <c r="A44" s="231" t="s">
        <v>232</v>
      </c>
      <c r="B44" s="221"/>
      <c r="C44" s="221"/>
      <c r="D44" s="221"/>
      <c r="E44" s="221"/>
      <c r="F44" s="225"/>
      <c r="G44" s="4">
        <v>703</v>
      </c>
      <c r="H44" s="3" t="s">
        <v>8</v>
      </c>
      <c r="I44" s="3" t="s">
        <v>227</v>
      </c>
      <c r="J44" s="3" t="s">
        <v>229</v>
      </c>
      <c r="K44" s="3" t="s">
        <v>11</v>
      </c>
      <c r="L44" s="50">
        <f>L45</f>
        <v>39100.66</v>
      </c>
    </row>
    <row r="45" spans="1:12" ht="16.5" thickBot="1">
      <c r="A45" s="220" t="s">
        <v>225</v>
      </c>
      <c r="B45" s="221"/>
      <c r="C45" s="221"/>
      <c r="D45" s="221"/>
      <c r="E45" s="221"/>
      <c r="F45" s="225"/>
      <c r="G45" s="7">
        <v>703</v>
      </c>
      <c r="H45" s="6" t="s">
        <v>8</v>
      </c>
      <c r="I45" s="6" t="s">
        <v>227</v>
      </c>
      <c r="J45" s="6" t="s">
        <v>245</v>
      </c>
      <c r="K45" s="6" t="s">
        <v>17</v>
      </c>
      <c r="L45" s="51">
        <v>39100.66</v>
      </c>
    </row>
    <row r="46" spans="1:12" ht="16.5" hidden="1" thickBot="1">
      <c r="A46" s="220" t="s">
        <v>226</v>
      </c>
      <c r="B46" s="221"/>
      <c r="C46" s="221"/>
      <c r="D46" s="221"/>
      <c r="E46" s="221"/>
      <c r="F46" s="225"/>
      <c r="G46" s="7">
        <v>703</v>
      </c>
      <c r="H46" s="6" t="s">
        <v>8</v>
      </c>
      <c r="I46" s="6" t="s">
        <v>227</v>
      </c>
      <c r="J46" s="6" t="s">
        <v>229</v>
      </c>
      <c r="K46" s="6" t="s">
        <v>224</v>
      </c>
      <c r="L46" s="51"/>
    </row>
    <row r="47" spans="1:12" s="18" customFormat="1" ht="56.25" customHeight="1" hidden="1" thickBot="1">
      <c r="A47" s="231" t="s">
        <v>231</v>
      </c>
      <c r="B47" s="221"/>
      <c r="C47" s="221"/>
      <c r="D47" s="221"/>
      <c r="E47" s="221"/>
      <c r="F47" s="225"/>
      <c r="G47" s="4">
        <v>703</v>
      </c>
      <c r="H47" s="3" t="s">
        <v>8</v>
      </c>
      <c r="I47" s="3" t="s">
        <v>227</v>
      </c>
      <c r="J47" s="3" t="s">
        <v>161</v>
      </c>
      <c r="K47" s="3" t="s">
        <v>11</v>
      </c>
      <c r="L47" s="50">
        <v>0</v>
      </c>
    </row>
    <row r="48" spans="1:12" ht="51" customHeight="1" thickBot="1">
      <c r="A48" s="231" t="s">
        <v>230</v>
      </c>
      <c r="B48" s="221"/>
      <c r="C48" s="221"/>
      <c r="D48" s="221"/>
      <c r="E48" s="221"/>
      <c r="F48" s="225"/>
      <c r="G48" s="4">
        <v>703</v>
      </c>
      <c r="H48" s="3" t="s">
        <v>8</v>
      </c>
      <c r="I48" s="3" t="s">
        <v>227</v>
      </c>
      <c r="J48" s="3" t="s">
        <v>228</v>
      </c>
      <c r="K48" s="3" t="s">
        <v>11</v>
      </c>
      <c r="L48" s="50">
        <f>L49</f>
        <v>105</v>
      </c>
    </row>
    <row r="49" spans="1:12" ht="16.5" thickBot="1">
      <c r="A49" s="220" t="s">
        <v>225</v>
      </c>
      <c r="B49" s="221"/>
      <c r="C49" s="221"/>
      <c r="D49" s="221"/>
      <c r="E49" s="221"/>
      <c r="F49" s="225"/>
      <c r="G49" s="7">
        <v>703</v>
      </c>
      <c r="H49" s="6" t="s">
        <v>8</v>
      </c>
      <c r="I49" s="6" t="s">
        <v>227</v>
      </c>
      <c r="J49" s="6" t="s">
        <v>228</v>
      </c>
      <c r="K49" s="6" t="s">
        <v>17</v>
      </c>
      <c r="L49" s="51">
        <v>105</v>
      </c>
    </row>
    <row r="50" spans="1:12" ht="16.5" hidden="1" thickBot="1">
      <c r="A50" s="220" t="s">
        <v>226</v>
      </c>
      <c r="B50" s="221"/>
      <c r="C50" s="221"/>
      <c r="D50" s="221"/>
      <c r="E50" s="221"/>
      <c r="F50" s="225"/>
      <c r="G50" s="7">
        <v>703</v>
      </c>
      <c r="H50" s="6" t="s">
        <v>8</v>
      </c>
      <c r="I50" s="6" t="s">
        <v>227</v>
      </c>
      <c r="J50" s="6" t="s">
        <v>228</v>
      </c>
      <c r="K50" s="6" t="s">
        <v>224</v>
      </c>
      <c r="L50" s="51">
        <v>0</v>
      </c>
    </row>
    <row r="51" spans="1:12" ht="16.5" hidden="1" thickBot="1">
      <c r="A51" s="120"/>
      <c r="B51" s="121"/>
      <c r="C51" s="121"/>
      <c r="D51" s="121"/>
      <c r="E51" s="121"/>
      <c r="F51" s="122"/>
      <c r="G51" s="15"/>
      <c r="H51" s="6"/>
      <c r="I51" s="6"/>
      <c r="J51" s="6"/>
      <c r="K51" s="6"/>
      <c r="L51" s="51"/>
    </row>
    <row r="52" spans="1:12" ht="16.5" hidden="1" thickBot="1">
      <c r="A52" s="120"/>
      <c r="B52" s="121"/>
      <c r="C52" s="121"/>
      <c r="D52" s="121"/>
      <c r="E52" s="121"/>
      <c r="F52" s="122"/>
      <c r="G52" s="15"/>
      <c r="H52" s="6"/>
      <c r="I52" s="6"/>
      <c r="J52" s="6"/>
      <c r="K52" s="6"/>
      <c r="L52" s="51"/>
    </row>
    <row r="53" spans="1:12" ht="16.5" hidden="1" thickBot="1">
      <c r="A53" s="231" t="s">
        <v>174</v>
      </c>
      <c r="B53" s="232"/>
      <c r="C53" s="232"/>
      <c r="D53" s="232"/>
      <c r="E53" s="232"/>
      <c r="F53" s="233"/>
      <c r="G53" s="14">
        <v>703</v>
      </c>
      <c r="H53" s="3" t="s">
        <v>8</v>
      </c>
      <c r="I53" s="3" t="s">
        <v>56</v>
      </c>
      <c r="J53" s="3" t="s">
        <v>161</v>
      </c>
      <c r="K53" s="3" t="s">
        <v>11</v>
      </c>
      <c r="L53" s="50">
        <f>L54</f>
        <v>0</v>
      </c>
    </row>
    <row r="54" spans="1:12" ht="37.5" customHeight="1" hidden="1" thickBot="1">
      <c r="A54" s="231" t="s">
        <v>195</v>
      </c>
      <c r="B54" s="232"/>
      <c r="C54" s="232"/>
      <c r="D54" s="232"/>
      <c r="E54" s="232"/>
      <c r="F54" s="233"/>
      <c r="G54" s="14">
        <v>703</v>
      </c>
      <c r="H54" s="3" t="s">
        <v>8</v>
      </c>
      <c r="I54" s="3" t="s">
        <v>56</v>
      </c>
      <c r="J54" s="3" t="s">
        <v>242</v>
      </c>
      <c r="K54" s="3" t="s">
        <v>11</v>
      </c>
      <c r="L54" s="50">
        <f>L55</f>
        <v>0</v>
      </c>
    </row>
    <row r="55" spans="1:12" ht="16.5" hidden="1" thickBot="1">
      <c r="A55" s="220" t="s">
        <v>206</v>
      </c>
      <c r="B55" s="221"/>
      <c r="C55" s="221"/>
      <c r="D55" s="221"/>
      <c r="E55" s="221"/>
      <c r="F55" s="225"/>
      <c r="G55" s="15">
        <v>703</v>
      </c>
      <c r="H55" s="6" t="s">
        <v>8</v>
      </c>
      <c r="I55" s="6" t="s">
        <v>56</v>
      </c>
      <c r="J55" s="6" t="s">
        <v>242</v>
      </c>
      <c r="K55" s="6" t="s">
        <v>203</v>
      </c>
      <c r="L55" s="51">
        <f>L56</f>
        <v>0</v>
      </c>
    </row>
    <row r="56" spans="1:12" ht="16.5" hidden="1" thickBot="1">
      <c r="A56" s="220" t="s">
        <v>244</v>
      </c>
      <c r="B56" s="221"/>
      <c r="C56" s="221"/>
      <c r="D56" s="221"/>
      <c r="E56" s="221"/>
      <c r="F56" s="225"/>
      <c r="G56" s="15">
        <v>703</v>
      </c>
      <c r="H56" s="6" t="s">
        <v>8</v>
      </c>
      <c r="I56" s="6" t="s">
        <v>56</v>
      </c>
      <c r="J56" s="6" t="s">
        <v>242</v>
      </c>
      <c r="K56" s="6" t="s">
        <v>243</v>
      </c>
      <c r="L56" s="51"/>
    </row>
    <row r="57" spans="1:12" ht="21" customHeight="1" thickBot="1">
      <c r="A57" s="231" t="s">
        <v>119</v>
      </c>
      <c r="B57" s="351"/>
      <c r="C57" s="351"/>
      <c r="D57" s="351"/>
      <c r="E57" s="351"/>
      <c r="F57" s="352"/>
      <c r="G57" s="64">
        <v>703</v>
      </c>
      <c r="H57" s="3" t="s">
        <v>8</v>
      </c>
      <c r="I57" s="3" t="s">
        <v>120</v>
      </c>
      <c r="J57" s="3" t="s">
        <v>161</v>
      </c>
      <c r="K57" s="3" t="s">
        <v>11</v>
      </c>
      <c r="L57" s="50">
        <f>L71+L73</f>
        <v>563532</v>
      </c>
    </row>
    <row r="58" spans="1:12" ht="16.5" hidden="1" thickBot="1">
      <c r="A58" s="220" t="s">
        <v>157</v>
      </c>
      <c r="B58" s="248"/>
      <c r="C58" s="248"/>
      <c r="D58" s="248"/>
      <c r="E58" s="248"/>
      <c r="F58" s="249"/>
      <c r="G58" s="65">
        <v>703</v>
      </c>
      <c r="H58" s="6" t="s">
        <v>8</v>
      </c>
      <c r="I58" s="6" t="s">
        <v>120</v>
      </c>
      <c r="J58" s="23" t="s">
        <v>156</v>
      </c>
      <c r="K58" s="6" t="s">
        <v>11</v>
      </c>
      <c r="L58" s="50">
        <f>L59</f>
        <v>0</v>
      </c>
    </row>
    <row r="59" spans="1:12" ht="16.5" customHeight="1" hidden="1" thickBot="1">
      <c r="A59" s="258" t="s">
        <v>111</v>
      </c>
      <c r="B59" s="259"/>
      <c r="C59" s="259"/>
      <c r="D59" s="259"/>
      <c r="E59" s="259"/>
      <c r="F59" s="260"/>
      <c r="G59" s="65">
        <v>703</v>
      </c>
      <c r="H59" s="6" t="s">
        <v>8</v>
      </c>
      <c r="I59" s="6" t="s">
        <v>120</v>
      </c>
      <c r="J59" s="23" t="s">
        <v>156</v>
      </c>
      <c r="K59" s="6" t="s">
        <v>65</v>
      </c>
      <c r="L59" s="51">
        <v>0</v>
      </c>
    </row>
    <row r="60" spans="1:12" ht="16.5" customHeight="1" hidden="1" thickBot="1">
      <c r="A60" s="220" t="s">
        <v>121</v>
      </c>
      <c r="B60" s="263"/>
      <c r="C60" s="263"/>
      <c r="D60" s="263"/>
      <c r="E60" s="263"/>
      <c r="F60" s="264"/>
      <c r="G60" s="65">
        <v>703</v>
      </c>
      <c r="H60" s="6" t="s">
        <v>8</v>
      </c>
      <c r="I60" s="6" t="s">
        <v>120</v>
      </c>
      <c r="J60" s="23" t="s">
        <v>122</v>
      </c>
      <c r="K60" s="6" t="s">
        <v>11</v>
      </c>
      <c r="L60" s="50">
        <v>0</v>
      </c>
    </row>
    <row r="61" spans="1:12" ht="16.5" customHeight="1" hidden="1" thickBot="1">
      <c r="A61" s="220" t="s">
        <v>92</v>
      </c>
      <c r="B61" s="248"/>
      <c r="C61" s="248"/>
      <c r="D61" s="248"/>
      <c r="E61" s="248"/>
      <c r="F61" s="249"/>
      <c r="G61" s="65">
        <v>703</v>
      </c>
      <c r="H61" s="6" t="s">
        <v>8</v>
      </c>
      <c r="I61" s="6" t="s">
        <v>120</v>
      </c>
      <c r="J61" s="23" t="s">
        <v>127</v>
      </c>
      <c r="K61" s="6" t="s">
        <v>67</v>
      </c>
      <c r="L61" s="51">
        <v>0</v>
      </c>
    </row>
    <row r="62" spans="1:12" ht="16.5" customHeight="1" hidden="1" thickBot="1">
      <c r="A62" s="258" t="s">
        <v>111</v>
      </c>
      <c r="B62" s="259"/>
      <c r="C62" s="259"/>
      <c r="D62" s="259"/>
      <c r="E62" s="259"/>
      <c r="F62" s="260"/>
      <c r="G62" s="65">
        <v>703</v>
      </c>
      <c r="H62" s="6" t="s">
        <v>8</v>
      </c>
      <c r="I62" s="6" t="s">
        <v>120</v>
      </c>
      <c r="J62" s="23" t="s">
        <v>122</v>
      </c>
      <c r="K62" s="6" t="s">
        <v>65</v>
      </c>
      <c r="L62" s="51">
        <v>0</v>
      </c>
    </row>
    <row r="63" spans="1:12" ht="35.25" customHeight="1" hidden="1" thickBot="1">
      <c r="A63" s="258" t="s">
        <v>220</v>
      </c>
      <c r="B63" s="246"/>
      <c r="C63" s="246"/>
      <c r="D63" s="246"/>
      <c r="E63" s="246"/>
      <c r="F63" s="247"/>
      <c r="G63" s="65">
        <v>703</v>
      </c>
      <c r="H63" s="6" t="s">
        <v>8</v>
      </c>
      <c r="I63" s="6" t="s">
        <v>120</v>
      </c>
      <c r="J63" s="23" t="s">
        <v>221</v>
      </c>
      <c r="K63" s="6" t="s">
        <v>11</v>
      </c>
      <c r="L63" s="51">
        <f>L64</f>
        <v>0</v>
      </c>
    </row>
    <row r="64" spans="1:12" ht="32.25" customHeight="1" hidden="1" thickBot="1">
      <c r="A64" s="243" t="s">
        <v>202</v>
      </c>
      <c r="B64" s="246"/>
      <c r="C64" s="246"/>
      <c r="D64" s="246"/>
      <c r="E64" s="246"/>
      <c r="F64" s="247"/>
      <c r="G64" s="65">
        <v>703</v>
      </c>
      <c r="H64" s="6" t="s">
        <v>8</v>
      </c>
      <c r="I64" s="6" t="s">
        <v>120</v>
      </c>
      <c r="J64" s="23" t="s">
        <v>221</v>
      </c>
      <c r="K64" s="6" t="s">
        <v>201</v>
      </c>
      <c r="L64" s="51">
        <f>L65</f>
        <v>0</v>
      </c>
    </row>
    <row r="65" spans="1:12" ht="35.25" customHeight="1" hidden="1" thickBot="1">
      <c r="A65" s="243" t="s">
        <v>199</v>
      </c>
      <c r="B65" s="246"/>
      <c r="C65" s="246"/>
      <c r="D65" s="246"/>
      <c r="E65" s="246"/>
      <c r="F65" s="247"/>
      <c r="G65" s="65">
        <v>703</v>
      </c>
      <c r="H65" s="6" t="s">
        <v>8</v>
      </c>
      <c r="I65" s="6" t="s">
        <v>120</v>
      </c>
      <c r="J65" s="23" t="s">
        <v>221</v>
      </c>
      <c r="K65" s="6" t="s">
        <v>200</v>
      </c>
      <c r="L65" s="51"/>
    </row>
    <row r="66" spans="1:12" ht="35.25" customHeight="1" hidden="1" thickBot="1">
      <c r="A66" s="243"/>
      <c r="B66" s="246"/>
      <c r="C66" s="246"/>
      <c r="D66" s="246"/>
      <c r="E66" s="246"/>
      <c r="F66" s="247"/>
      <c r="G66" s="65"/>
      <c r="H66" s="6"/>
      <c r="I66" s="6"/>
      <c r="J66" s="23"/>
      <c r="K66" s="6"/>
      <c r="L66" s="51"/>
    </row>
    <row r="67" spans="1:12" ht="19.5" customHeight="1" hidden="1" thickBot="1">
      <c r="A67" s="270" t="s">
        <v>157</v>
      </c>
      <c r="B67" s="271"/>
      <c r="C67" s="271"/>
      <c r="D67" s="271"/>
      <c r="E67" s="271"/>
      <c r="F67" s="272"/>
      <c r="G67" s="64">
        <v>703</v>
      </c>
      <c r="H67" s="3" t="s">
        <v>8</v>
      </c>
      <c r="I67" s="3" t="s">
        <v>120</v>
      </c>
      <c r="J67" s="132" t="s">
        <v>156</v>
      </c>
      <c r="K67" s="3" t="s">
        <v>11</v>
      </c>
      <c r="L67" s="50">
        <f>L69</f>
        <v>0</v>
      </c>
    </row>
    <row r="68" spans="1:12" ht="35.25" customHeight="1" hidden="1" thickBot="1">
      <c r="A68" s="243" t="s">
        <v>202</v>
      </c>
      <c r="B68" s="246"/>
      <c r="C68" s="246"/>
      <c r="D68" s="246"/>
      <c r="E68" s="246"/>
      <c r="F68" s="247"/>
      <c r="G68" s="65">
        <v>703</v>
      </c>
      <c r="H68" s="6" t="s">
        <v>8</v>
      </c>
      <c r="I68" s="6" t="s">
        <v>120</v>
      </c>
      <c r="J68" s="23" t="s">
        <v>156</v>
      </c>
      <c r="K68" s="6" t="s">
        <v>201</v>
      </c>
      <c r="L68" s="51">
        <f>L69</f>
        <v>0</v>
      </c>
    </row>
    <row r="69" spans="1:12" ht="35.25" customHeight="1" hidden="1" thickBot="1">
      <c r="A69" s="243" t="s">
        <v>199</v>
      </c>
      <c r="B69" s="246"/>
      <c r="C69" s="246"/>
      <c r="D69" s="246"/>
      <c r="E69" s="246"/>
      <c r="F69" s="247"/>
      <c r="G69" s="65">
        <v>703</v>
      </c>
      <c r="H69" s="6" t="s">
        <v>8</v>
      </c>
      <c r="I69" s="6" t="s">
        <v>120</v>
      </c>
      <c r="J69" s="23" t="s">
        <v>156</v>
      </c>
      <c r="K69" s="6" t="s">
        <v>200</v>
      </c>
      <c r="L69" s="51"/>
    </row>
    <row r="70" spans="1:12" ht="35.25" customHeight="1" hidden="1" thickBot="1">
      <c r="A70" s="129"/>
      <c r="B70" s="130"/>
      <c r="C70" s="130"/>
      <c r="D70" s="130"/>
      <c r="E70" s="130"/>
      <c r="F70" s="131"/>
      <c r="G70" s="65"/>
      <c r="H70" s="6"/>
      <c r="I70" s="6"/>
      <c r="J70" s="23"/>
      <c r="K70" s="6"/>
      <c r="L70" s="51"/>
    </row>
    <row r="71" spans="1:12" ht="114.75" customHeight="1" thickBot="1">
      <c r="A71" s="270" t="s">
        <v>387</v>
      </c>
      <c r="B71" s="271"/>
      <c r="C71" s="271"/>
      <c r="D71" s="271"/>
      <c r="E71" s="271"/>
      <c r="F71" s="272"/>
      <c r="G71" s="64">
        <v>703</v>
      </c>
      <c r="H71" s="3" t="s">
        <v>8</v>
      </c>
      <c r="I71" s="3" t="s">
        <v>120</v>
      </c>
      <c r="J71" s="21">
        <v>3941292064</v>
      </c>
      <c r="K71" s="3" t="s">
        <v>11</v>
      </c>
      <c r="L71" s="50">
        <f>L72</f>
        <v>535000</v>
      </c>
    </row>
    <row r="72" spans="1:12" ht="35.25" customHeight="1" thickBot="1">
      <c r="A72" s="243" t="s">
        <v>202</v>
      </c>
      <c r="B72" s="246"/>
      <c r="C72" s="246"/>
      <c r="D72" s="246"/>
      <c r="E72" s="246"/>
      <c r="F72" s="247"/>
      <c r="G72" s="65">
        <v>703</v>
      </c>
      <c r="H72" s="6" t="s">
        <v>8</v>
      </c>
      <c r="I72" s="6" t="s">
        <v>120</v>
      </c>
      <c r="J72" s="22">
        <v>3941292064</v>
      </c>
      <c r="K72" s="6" t="s">
        <v>201</v>
      </c>
      <c r="L72" s="51">
        <f>150000+385000</f>
        <v>535000</v>
      </c>
    </row>
    <row r="73" spans="1:12" s="18" customFormat="1" ht="34.5" customHeight="1" thickBot="1">
      <c r="A73" s="265" t="s">
        <v>158</v>
      </c>
      <c r="B73" s="274"/>
      <c r="C73" s="274"/>
      <c r="D73" s="274"/>
      <c r="E73" s="274"/>
      <c r="F73" s="275"/>
      <c r="G73" s="64">
        <v>703</v>
      </c>
      <c r="H73" s="3" t="s">
        <v>8</v>
      </c>
      <c r="I73" s="3" t="s">
        <v>120</v>
      </c>
      <c r="J73" s="132">
        <v>7710092794</v>
      </c>
      <c r="K73" s="3" t="s">
        <v>11</v>
      </c>
      <c r="L73" s="50">
        <f>L74+L76</f>
        <v>28532</v>
      </c>
    </row>
    <row r="74" spans="1:12" ht="35.25" customHeight="1" hidden="1" thickBot="1">
      <c r="A74" s="243" t="s">
        <v>202</v>
      </c>
      <c r="B74" s="246"/>
      <c r="C74" s="246"/>
      <c r="D74" s="246"/>
      <c r="E74" s="246"/>
      <c r="F74" s="247"/>
      <c r="G74" s="65">
        <v>703</v>
      </c>
      <c r="H74" s="6" t="s">
        <v>8</v>
      </c>
      <c r="I74" s="6" t="s">
        <v>120</v>
      </c>
      <c r="J74" s="23">
        <v>7710092794</v>
      </c>
      <c r="K74" s="6" t="s">
        <v>201</v>
      </c>
      <c r="L74" s="51">
        <f>L75</f>
        <v>0</v>
      </c>
    </row>
    <row r="75" spans="1:12" ht="32.25" customHeight="1" hidden="1" thickBot="1">
      <c r="A75" s="243" t="s">
        <v>199</v>
      </c>
      <c r="B75" s="246"/>
      <c r="C75" s="246"/>
      <c r="D75" s="246"/>
      <c r="E75" s="246"/>
      <c r="F75" s="247"/>
      <c r="G75" s="65">
        <v>703</v>
      </c>
      <c r="H75" s="6" t="s">
        <v>8</v>
      </c>
      <c r="I75" s="6" t="s">
        <v>120</v>
      </c>
      <c r="J75" s="23">
        <v>7710092794</v>
      </c>
      <c r="K75" s="6" t="s">
        <v>200</v>
      </c>
      <c r="L75" s="51">
        <v>0</v>
      </c>
    </row>
    <row r="76" spans="1:12" ht="22.5" customHeight="1" thickBot="1">
      <c r="A76" s="220" t="s">
        <v>206</v>
      </c>
      <c r="B76" s="221"/>
      <c r="C76" s="221"/>
      <c r="D76" s="221"/>
      <c r="E76" s="221"/>
      <c r="F76" s="225"/>
      <c r="G76" s="65">
        <v>703</v>
      </c>
      <c r="H76" s="6" t="s">
        <v>8</v>
      </c>
      <c r="I76" s="6" t="s">
        <v>120</v>
      </c>
      <c r="J76" s="23">
        <v>7710092794</v>
      </c>
      <c r="K76" s="6" t="s">
        <v>203</v>
      </c>
      <c r="L76" s="51">
        <v>28532</v>
      </c>
    </row>
    <row r="77" spans="1:12" ht="21.75" customHeight="1" hidden="1" thickBot="1">
      <c r="A77" s="220" t="s">
        <v>205</v>
      </c>
      <c r="B77" s="221"/>
      <c r="C77" s="221"/>
      <c r="D77" s="221"/>
      <c r="E77" s="221"/>
      <c r="F77" s="225"/>
      <c r="G77" s="65">
        <v>703</v>
      </c>
      <c r="H77" s="6" t="s">
        <v>8</v>
      </c>
      <c r="I77" s="6" t="s">
        <v>120</v>
      </c>
      <c r="J77" s="23">
        <v>7710092794</v>
      </c>
      <c r="K77" s="6" t="s">
        <v>204</v>
      </c>
      <c r="L77" s="51">
        <v>0</v>
      </c>
    </row>
    <row r="78" spans="1:12" ht="16.5" hidden="1" thickBot="1">
      <c r="A78" s="220" t="s">
        <v>148</v>
      </c>
      <c r="B78" s="263"/>
      <c r="C78" s="263"/>
      <c r="D78" s="263"/>
      <c r="E78" s="263"/>
      <c r="F78" s="264"/>
      <c r="G78" s="65">
        <v>703</v>
      </c>
      <c r="H78" s="6" t="s">
        <v>8</v>
      </c>
      <c r="I78" s="6" t="s">
        <v>120</v>
      </c>
      <c r="J78" s="23">
        <v>7710092794</v>
      </c>
      <c r="K78" s="6" t="s">
        <v>136</v>
      </c>
      <c r="L78" s="51">
        <v>15500.7</v>
      </c>
    </row>
    <row r="79" spans="1:12" ht="16.5" customHeight="1" hidden="1" thickBot="1">
      <c r="A79" s="231" t="s">
        <v>18</v>
      </c>
      <c r="B79" s="268"/>
      <c r="C79" s="268"/>
      <c r="D79" s="268"/>
      <c r="E79" s="268"/>
      <c r="F79" s="269"/>
      <c r="G79" s="7">
        <v>703</v>
      </c>
      <c r="H79" s="3" t="s">
        <v>19</v>
      </c>
      <c r="I79" s="3" t="s">
        <v>9</v>
      </c>
      <c r="J79" s="21" t="s">
        <v>10</v>
      </c>
      <c r="K79" s="3" t="s">
        <v>11</v>
      </c>
      <c r="L79" s="50"/>
    </row>
    <row r="80" spans="1:12" s="18" customFormat="1" ht="19.5" customHeight="1" hidden="1" thickBot="1">
      <c r="A80" s="231" t="s">
        <v>241</v>
      </c>
      <c r="B80" s="268"/>
      <c r="C80" s="268"/>
      <c r="D80" s="268"/>
      <c r="E80" s="268"/>
      <c r="F80" s="269"/>
      <c r="G80" s="64">
        <v>703</v>
      </c>
      <c r="H80" s="3" t="s">
        <v>8</v>
      </c>
      <c r="I80" s="3" t="s">
        <v>120</v>
      </c>
      <c r="J80" s="21">
        <v>9990054690</v>
      </c>
      <c r="K80" s="3" t="s">
        <v>11</v>
      </c>
      <c r="L80" s="50">
        <f>L81</f>
        <v>0</v>
      </c>
    </row>
    <row r="81" spans="1:12" ht="33.75" customHeight="1" hidden="1" thickBot="1">
      <c r="A81" s="243" t="s">
        <v>202</v>
      </c>
      <c r="B81" s="244"/>
      <c r="C81" s="244"/>
      <c r="D81" s="244"/>
      <c r="E81" s="244"/>
      <c r="F81" s="245"/>
      <c r="G81" s="65">
        <v>703</v>
      </c>
      <c r="H81" s="6" t="s">
        <v>8</v>
      </c>
      <c r="I81" s="6" t="s">
        <v>120</v>
      </c>
      <c r="J81" s="22">
        <v>9990054690</v>
      </c>
      <c r="K81" s="6" t="s">
        <v>201</v>
      </c>
      <c r="L81" s="51">
        <f>L82</f>
        <v>0</v>
      </c>
    </row>
    <row r="82" spans="1:12" ht="31.5" customHeight="1" hidden="1" thickBot="1">
      <c r="A82" s="243" t="s">
        <v>199</v>
      </c>
      <c r="B82" s="244"/>
      <c r="C82" s="244"/>
      <c r="D82" s="244"/>
      <c r="E82" s="244"/>
      <c r="F82" s="245"/>
      <c r="G82" s="65">
        <v>703</v>
      </c>
      <c r="H82" s="6" t="s">
        <v>8</v>
      </c>
      <c r="I82" s="6" t="s">
        <v>120</v>
      </c>
      <c r="J82" s="22">
        <v>9990054690</v>
      </c>
      <c r="K82" s="6" t="s">
        <v>200</v>
      </c>
      <c r="L82" s="51">
        <v>0</v>
      </c>
    </row>
    <row r="83" spans="1:12" ht="19.5" customHeight="1" thickBot="1">
      <c r="A83" s="231" t="s">
        <v>18</v>
      </c>
      <c r="B83" s="263"/>
      <c r="C83" s="263"/>
      <c r="D83" s="263"/>
      <c r="E83" s="263"/>
      <c r="F83" s="264"/>
      <c r="G83" s="7">
        <v>703</v>
      </c>
      <c r="H83" s="3" t="s">
        <v>19</v>
      </c>
      <c r="I83" s="3" t="s">
        <v>9</v>
      </c>
      <c r="J83" s="3" t="s">
        <v>161</v>
      </c>
      <c r="K83" s="3" t="s">
        <v>11</v>
      </c>
      <c r="L83" s="50">
        <f>L84</f>
        <v>349529.28</v>
      </c>
    </row>
    <row r="84" spans="1:12" ht="19.5" customHeight="1" thickBot="1">
      <c r="A84" s="231" t="s">
        <v>20</v>
      </c>
      <c r="B84" s="268"/>
      <c r="C84" s="268"/>
      <c r="D84" s="268"/>
      <c r="E84" s="268"/>
      <c r="F84" s="269"/>
      <c r="G84" s="4">
        <v>703</v>
      </c>
      <c r="H84" s="3" t="s">
        <v>19</v>
      </c>
      <c r="I84" s="3" t="s">
        <v>21</v>
      </c>
      <c r="J84" s="3" t="s">
        <v>161</v>
      </c>
      <c r="K84" s="3" t="s">
        <v>11</v>
      </c>
      <c r="L84" s="50">
        <f>L85</f>
        <v>349529.28</v>
      </c>
    </row>
    <row r="85" spans="1:12" ht="34.5" customHeight="1" thickBot="1">
      <c r="A85" s="220" t="s">
        <v>159</v>
      </c>
      <c r="B85" s="248"/>
      <c r="C85" s="248"/>
      <c r="D85" s="248"/>
      <c r="E85" s="248"/>
      <c r="F85" s="249"/>
      <c r="G85" s="7">
        <v>703</v>
      </c>
      <c r="H85" s="6" t="s">
        <v>19</v>
      </c>
      <c r="I85" s="6" t="s">
        <v>21</v>
      </c>
      <c r="J85" s="22">
        <v>9990051180</v>
      </c>
      <c r="K85" s="6" t="s">
        <v>11</v>
      </c>
      <c r="L85" s="51">
        <f>L86+L91</f>
        <v>349529.28</v>
      </c>
    </row>
    <row r="86" spans="1:12" ht="63" customHeight="1" thickBot="1">
      <c r="A86" s="243" t="s">
        <v>208</v>
      </c>
      <c r="B86" s="246"/>
      <c r="C86" s="246"/>
      <c r="D86" s="246"/>
      <c r="E86" s="246"/>
      <c r="F86" s="247"/>
      <c r="G86" s="7">
        <v>703</v>
      </c>
      <c r="H86" s="6" t="s">
        <v>19</v>
      </c>
      <c r="I86" s="6" t="s">
        <v>21</v>
      </c>
      <c r="J86" s="22">
        <v>9990051180</v>
      </c>
      <c r="K86" s="6" t="s">
        <v>207</v>
      </c>
      <c r="L86" s="51">
        <f>230904+69733.01</f>
        <v>300637.01</v>
      </c>
    </row>
    <row r="87" spans="1:12" ht="34.5" customHeight="1" hidden="1" thickBot="1">
      <c r="A87" s="243" t="s">
        <v>209</v>
      </c>
      <c r="B87" s="246"/>
      <c r="C87" s="246"/>
      <c r="D87" s="246"/>
      <c r="E87" s="246"/>
      <c r="F87" s="247"/>
      <c r="G87" s="7">
        <v>703</v>
      </c>
      <c r="H87" s="6" t="s">
        <v>19</v>
      </c>
      <c r="I87" s="6" t="s">
        <v>21</v>
      </c>
      <c r="J87" s="22">
        <v>9990051180</v>
      </c>
      <c r="K87" s="6" t="s">
        <v>197</v>
      </c>
      <c r="L87" s="51">
        <v>0</v>
      </c>
    </row>
    <row r="88" spans="1:12" ht="16.5" hidden="1" thickBot="1">
      <c r="A88" s="220" t="s">
        <v>160</v>
      </c>
      <c r="B88" s="248"/>
      <c r="C88" s="248"/>
      <c r="D88" s="248"/>
      <c r="E88" s="248"/>
      <c r="F88" s="249"/>
      <c r="G88" s="7">
        <v>703</v>
      </c>
      <c r="H88" s="6" t="s">
        <v>19</v>
      </c>
      <c r="I88" s="6" t="s">
        <v>21</v>
      </c>
      <c r="J88" s="22">
        <v>9990051180</v>
      </c>
      <c r="K88" s="6" t="s">
        <v>63</v>
      </c>
      <c r="L88" s="51">
        <v>113868</v>
      </c>
    </row>
    <row r="89" spans="1:12" ht="16.5" customHeight="1" hidden="1" thickBot="1">
      <c r="A89" s="220" t="s">
        <v>16</v>
      </c>
      <c r="B89" s="248"/>
      <c r="C89" s="248"/>
      <c r="D89" s="248"/>
      <c r="E89" s="248"/>
      <c r="F89" s="249"/>
      <c r="G89" s="7">
        <v>703</v>
      </c>
      <c r="H89" s="6" t="s">
        <v>19</v>
      </c>
      <c r="I89" s="6" t="s">
        <v>21</v>
      </c>
      <c r="J89" s="22">
        <v>9990051180</v>
      </c>
      <c r="K89" s="6"/>
      <c r="L89" s="51">
        <v>0</v>
      </c>
    </row>
    <row r="90" spans="1:12" ht="16.5" customHeight="1" hidden="1" thickBot="1">
      <c r="A90" s="243" t="s">
        <v>153</v>
      </c>
      <c r="B90" s="261"/>
      <c r="C90" s="261"/>
      <c r="D90" s="261"/>
      <c r="E90" s="261"/>
      <c r="F90" s="262"/>
      <c r="G90" s="7">
        <v>703</v>
      </c>
      <c r="H90" s="6" t="s">
        <v>19</v>
      </c>
      <c r="I90" s="6" t="s">
        <v>21</v>
      </c>
      <c r="J90" s="22">
        <v>9990051180</v>
      </c>
      <c r="K90" s="6" t="s">
        <v>154</v>
      </c>
      <c r="L90" s="51">
        <v>34388.14</v>
      </c>
    </row>
    <row r="91" spans="1:12" ht="31.5" customHeight="1" thickBot="1">
      <c r="A91" s="243" t="s">
        <v>202</v>
      </c>
      <c r="B91" s="246"/>
      <c r="C91" s="246"/>
      <c r="D91" s="246"/>
      <c r="E91" s="246"/>
      <c r="F91" s="247"/>
      <c r="G91" s="7">
        <v>703</v>
      </c>
      <c r="H91" s="6" t="s">
        <v>19</v>
      </c>
      <c r="I91" s="6" t="s">
        <v>21</v>
      </c>
      <c r="J91" s="22">
        <v>9990051180</v>
      </c>
      <c r="K91" s="6" t="s">
        <v>201</v>
      </c>
      <c r="L91" s="51">
        <v>48892.27</v>
      </c>
    </row>
    <row r="92" spans="1:12" ht="31.5" customHeight="1" hidden="1" thickBot="1">
      <c r="A92" s="243" t="s">
        <v>199</v>
      </c>
      <c r="B92" s="246"/>
      <c r="C92" s="246"/>
      <c r="D92" s="246"/>
      <c r="E92" s="246"/>
      <c r="F92" s="247"/>
      <c r="G92" s="7">
        <v>703</v>
      </c>
      <c r="H92" s="6" t="s">
        <v>19</v>
      </c>
      <c r="I92" s="6" t="s">
        <v>21</v>
      </c>
      <c r="J92" s="22">
        <v>9990051180</v>
      </c>
      <c r="K92" s="6" t="s">
        <v>200</v>
      </c>
      <c r="L92" s="51">
        <v>0</v>
      </c>
    </row>
    <row r="93" spans="1:12" ht="16.5" customHeight="1" hidden="1" thickBot="1">
      <c r="A93" s="258" t="s">
        <v>111</v>
      </c>
      <c r="B93" s="259"/>
      <c r="C93" s="259"/>
      <c r="D93" s="259"/>
      <c r="E93" s="259"/>
      <c r="F93" s="260"/>
      <c r="G93" s="7">
        <v>703</v>
      </c>
      <c r="H93" s="6" t="s">
        <v>19</v>
      </c>
      <c r="I93" s="6" t="s">
        <v>21</v>
      </c>
      <c r="J93" s="22">
        <v>9990051180</v>
      </c>
      <c r="K93" s="6" t="s">
        <v>65</v>
      </c>
      <c r="L93" s="51">
        <v>1539.21</v>
      </c>
    </row>
    <row r="94" spans="1:12" s="18" customFormat="1" ht="19.5" customHeight="1" thickBot="1">
      <c r="A94" s="265" t="s">
        <v>93</v>
      </c>
      <c r="B94" s="266"/>
      <c r="C94" s="266"/>
      <c r="D94" s="266"/>
      <c r="E94" s="266"/>
      <c r="F94" s="267"/>
      <c r="G94" s="4">
        <v>703</v>
      </c>
      <c r="H94" s="3" t="s">
        <v>13</v>
      </c>
      <c r="I94" s="3" t="s">
        <v>9</v>
      </c>
      <c r="J94" s="3" t="s">
        <v>161</v>
      </c>
      <c r="K94" s="3" t="s">
        <v>11</v>
      </c>
      <c r="L94" s="50">
        <f>L95+L102</f>
        <v>3473205.96</v>
      </c>
    </row>
    <row r="95" spans="1:12" s="17" customFormat="1" ht="19.5" customHeight="1" thickBot="1">
      <c r="A95" s="258" t="s">
        <v>87</v>
      </c>
      <c r="B95" s="261"/>
      <c r="C95" s="261"/>
      <c r="D95" s="261"/>
      <c r="E95" s="261"/>
      <c r="F95" s="262"/>
      <c r="G95" s="7">
        <v>703</v>
      </c>
      <c r="H95" s="6" t="s">
        <v>13</v>
      </c>
      <c r="I95" s="6" t="s">
        <v>61</v>
      </c>
      <c r="J95" s="6" t="s">
        <v>161</v>
      </c>
      <c r="K95" s="6" t="s">
        <v>85</v>
      </c>
      <c r="L95" s="51">
        <f>L96</f>
        <v>2464019.08</v>
      </c>
    </row>
    <row r="96" spans="1:12" s="17" customFormat="1" ht="33" customHeight="1" thickBot="1">
      <c r="A96" s="359" t="s">
        <v>181</v>
      </c>
      <c r="B96" s="360"/>
      <c r="C96" s="360"/>
      <c r="D96" s="360"/>
      <c r="E96" s="360"/>
      <c r="F96" s="361"/>
      <c r="G96" s="7">
        <v>703</v>
      </c>
      <c r="H96" s="6" t="s">
        <v>13</v>
      </c>
      <c r="I96" s="6" t="s">
        <v>61</v>
      </c>
      <c r="J96" s="6" t="s">
        <v>162</v>
      </c>
      <c r="K96" s="6" t="s">
        <v>11</v>
      </c>
      <c r="L96" s="51">
        <f>L100</f>
        <v>2464019.08</v>
      </c>
    </row>
    <row r="97" spans="1:12" s="17" customFormat="1" ht="16.5" customHeight="1" hidden="1" thickBot="1">
      <c r="A97" s="258" t="s">
        <v>94</v>
      </c>
      <c r="B97" s="259"/>
      <c r="C97" s="259"/>
      <c r="D97" s="259"/>
      <c r="E97" s="259"/>
      <c r="F97" s="260"/>
      <c r="G97" s="7">
        <v>703</v>
      </c>
      <c r="H97" s="6" t="s">
        <v>13</v>
      </c>
      <c r="I97" s="6" t="s">
        <v>61</v>
      </c>
      <c r="J97" s="22" t="s">
        <v>138</v>
      </c>
      <c r="K97" s="6" t="s">
        <v>11</v>
      </c>
      <c r="L97" s="51" t="e">
        <f>L98</f>
        <v>#REF!</v>
      </c>
    </row>
    <row r="98" spans="1:12" s="17" customFormat="1" ht="16.5" customHeight="1" hidden="1" thickBot="1">
      <c r="A98" s="243" t="s">
        <v>88</v>
      </c>
      <c r="B98" s="244"/>
      <c r="C98" s="244"/>
      <c r="D98" s="244"/>
      <c r="E98" s="244"/>
      <c r="F98" s="245"/>
      <c r="G98" s="7">
        <v>703</v>
      </c>
      <c r="H98" s="6" t="s">
        <v>13</v>
      </c>
      <c r="I98" s="6" t="s">
        <v>61</v>
      </c>
      <c r="J98" s="25" t="s">
        <v>137</v>
      </c>
      <c r="K98" s="6" t="s">
        <v>11</v>
      </c>
      <c r="L98" s="51" t="e">
        <f>L99</f>
        <v>#REF!</v>
      </c>
    </row>
    <row r="99" spans="1:12" ht="16.5" customHeight="1" hidden="1" thickBot="1">
      <c r="A99" s="226" t="s">
        <v>62</v>
      </c>
      <c r="B99" s="227"/>
      <c r="C99" s="227"/>
      <c r="D99" s="227"/>
      <c r="E99" s="227"/>
      <c r="F99" s="228"/>
      <c r="G99" s="7">
        <v>703</v>
      </c>
      <c r="H99" s="6" t="s">
        <v>13</v>
      </c>
      <c r="I99" s="6" t="s">
        <v>61</v>
      </c>
      <c r="J99" s="25" t="s">
        <v>69</v>
      </c>
      <c r="K99" s="9" t="s">
        <v>11</v>
      </c>
      <c r="L99" s="51" t="e">
        <f>#REF!</f>
        <v>#REF!</v>
      </c>
    </row>
    <row r="100" spans="1:12" ht="29.25" customHeight="1" thickBot="1">
      <c r="A100" s="243" t="s">
        <v>202</v>
      </c>
      <c r="B100" s="246"/>
      <c r="C100" s="246"/>
      <c r="D100" s="246"/>
      <c r="E100" s="246"/>
      <c r="F100" s="247"/>
      <c r="G100" s="7">
        <v>703</v>
      </c>
      <c r="H100" s="6" t="s">
        <v>13</v>
      </c>
      <c r="I100" s="6" t="s">
        <v>61</v>
      </c>
      <c r="J100" s="25">
        <v>2420192058</v>
      </c>
      <c r="K100" s="10" t="s">
        <v>201</v>
      </c>
      <c r="L100" s="51">
        <f>1689939.08+374080+400000</f>
        <v>2464019.08</v>
      </c>
    </row>
    <row r="101" spans="1:12" ht="29.25" customHeight="1" thickBot="1">
      <c r="A101" s="243" t="s">
        <v>392</v>
      </c>
      <c r="B101" s="246"/>
      <c r="C101" s="246"/>
      <c r="D101" s="246"/>
      <c r="E101" s="246"/>
      <c r="F101" s="247"/>
      <c r="G101" s="7">
        <v>703</v>
      </c>
      <c r="H101" s="6" t="s">
        <v>13</v>
      </c>
      <c r="I101" s="6" t="s">
        <v>61</v>
      </c>
      <c r="J101" s="25" t="s">
        <v>391</v>
      </c>
      <c r="K101" s="10" t="s">
        <v>11</v>
      </c>
      <c r="L101" s="51">
        <f>L102</f>
        <v>1009186.88</v>
      </c>
    </row>
    <row r="102" spans="1:12" ht="36.75" customHeight="1" thickBot="1">
      <c r="A102" s="243" t="s">
        <v>199</v>
      </c>
      <c r="B102" s="246"/>
      <c r="C102" s="246"/>
      <c r="D102" s="246"/>
      <c r="E102" s="246"/>
      <c r="F102" s="247"/>
      <c r="G102" s="7">
        <v>703</v>
      </c>
      <c r="H102" s="6" t="s">
        <v>13</v>
      </c>
      <c r="I102" s="6" t="s">
        <v>61</v>
      </c>
      <c r="J102" s="25" t="s">
        <v>391</v>
      </c>
      <c r="K102" s="10" t="s">
        <v>203</v>
      </c>
      <c r="L102" s="51">
        <v>1009186.88</v>
      </c>
    </row>
    <row r="103" spans="1:12" ht="21.75" customHeight="1" thickBot="1">
      <c r="A103" s="231" t="s">
        <v>22</v>
      </c>
      <c r="B103" s="268"/>
      <c r="C103" s="268"/>
      <c r="D103" s="268"/>
      <c r="E103" s="268"/>
      <c r="F103" s="269"/>
      <c r="G103" s="7">
        <v>703</v>
      </c>
      <c r="H103" s="3" t="s">
        <v>23</v>
      </c>
      <c r="I103" s="3" t="s">
        <v>9</v>
      </c>
      <c r="J103" s="3" t="s">
        <v>161</v>
      </c>
      <c r="K103" s="3" t="s">
        <v>11</v>
      </c>
      <c r="L103" s="50">
        <f>L107+L113+L110</f>
        <v>1101349.65</v>
      </c>
    </row>
    <row r="104" spans="1:12" ht="16.5" hidden="1" thickBot="1">
      <c r="A104" s="231" t="s">
        <v>82</v>
      </c>
      <c r="B104" s="263"/>
      <c r="C104" s="263"/>
      <c r="D104" s="263"/>
      <c r="E104" s="263"/>
      <c r="F104" s="264"/>
      <c r="G104" s="4">
        <v>703</v>
      </c>
      <c r="H104" s="3" t="s">
        <v>23</v>
      </c>
      <c r="I104" s="3" t="s">
        <v>19</v>
      </c>
      <c r="J104" s="3" t="s">
        <v>161</v>
      </c>
      <c r="K104" s="3" t="s">
        <v>11</v>
      </c>
      <c r="L104" s="50">
        <f>L105</f>
        <v>0</v>
      </c>
    </row>
    <row r="105" spans="1:12" ht="20.25" customHeight="1" hidden="1" thickBot="1">
      <c r="A105" s="220" t="s">
        <v>86</v>
      </c>
      <c r="B105" s="263"/>
      <c r="C105" s="263"/>
      <c r="D105" s="263"/>
      <c r="E105" s="263"/>
      <c r="F105" s="264"/>
      <c r="G105" s="7">
        <v>703</v>
      </c>
      <c r="H105" s="6" t="s">
        <v>23</v>
      </c>
      <c r="I105" s="6" t="s">
        <v>19</v>
      </c>
      <c r="J105" s="3" t="s">
        <v>161</v>
      </c>
      <c r="K105" s="6" t="s">
        <v>11</v>
      </c>
      <c r="L105" s="51">
        <f>L106</f>
        <v>0</v>
      </c>
    </row>
    <row r="106" spans="1:12" ht="30.75" customHeight="1" hidden="1" thickBot="1">
      <c r="A106" s="258" t="s">
        <v>111</v>
      </c>
      <c r="B106" s="259"/>
      <c r="C106" s="259"/>
      <c r="D106" s="259"/>
      <c r="E106" s="259"/>
      <c r="F106" s="260"/>
      <c r="G106" s="7">
        <v>703</v>
      </c>
      <c r="H106" s="6" t="s">
        <v>23</v>
      </c>
      <c r="I106" s="6" t="s">
        <v>19</v>
      </c>
      <c r="J106" s="3" t="s">
        <v>161</v>
      </c>
      <c r="K106" s="6" t="s">
        <v>65</v>
      </c>
      <c r="L106" s="51">
        <v>0</v>
      </c>
    </row>
    <row r="107" spans="1:12" ht="16.5" hidden="1" thickBot="1">
      <c r="A107" s="265" t="s">
        <v>82</v>
      </c>
      <c r="B107" s="274"/>
      <c r="C107" s="274"/>
      <c r="D107" s="274"/>
      <c r="E107" s="274"/>
      <c r="F107" s="275"/>
      <c r="G107" s="7">
        <v>703</v>
      </c>
      <c r="H107" s="6" t="s">
        <v>23</v>
      </c>
      <c r="I107" s="6" t="s">
        <v>19</v>
      </c>
      <c r="J107" s="3" t="s">
        <v>161</v>
      </c>
      <c r="K107" s="3" t="s">
        <v>11</v>
      </c>
      <c r="L107" s="50">
        <f>L108</f>
        <v>0</v>
      </c>
    </row>
    <row r="108" spans="1:12" ht="18.75" customHeight="1" hidden="1" thickBot="1">
      <c r="A108" s="258" t="s">
        <v>157</v>
      </c>
      <c r="B108" s="261"/>
      <c r="C108" s="261"/>
      <c r="D108" s="261"/>
      <c r="E108" s="261"/>
      <c r="F108" s="262"/>
      <c r="G108" s="7">
        <v>703</v>
      </c>
      <c r="H108" s="6" t="s">
        <v>23</v>
      </c>
      <c r="I108" s="6" t="s">
        <v>19</v>
      </c>
      <c r="J108" s="6" t="s">
        <v>163</v>
      </c>
      <c r="K108" s="6" t="s">
        <v>11</v>
      </c>
      <c r="L108" s="51">
        <f>L109</f>
        <v>0</v>
      </c>
    </row>
    <row r="109" spans="1:12" ht="32.25" customHeight="1" hidden="1" thickBot="1">
      <c r="A109" s="258" t="s">
        <v>111</v>
      </c>
      <c r="B109" s="259"/>
      <c r="C109" s="259"/>
      <c r="D109" s="259"/>
      <c r="E109" s="259"/>
      <c r="F109" s="260"/>
      <c r="G109" s="7"/>
      <c r="H109" s="6" t="s">
        <v>23</v>
      </c>
      <c r="I109" s="6" t="s">
        <v>19</v>
      </c>
      <c r="J109" s="6" t="s">
        <v>163</v>
      </c>
      <c r="K109" s="6" t="s">
        <v>65</v>
      </c>
      <c r="L109" s="51">
        <v>0</v>
      </c>
    </row>
    <row r="110" spans="1:12" ht="16.5" thickBot="1">
      <c r="A110" s="265" t="s">
        <v>82</v>
      </c>
      <c r="B110" s="271"/>
      <c r="C110" s="271"/>
      <c r="D110" s="271"/>
      <c r="E110" s="271"/>
      <c r="F110" s="272"/>
      <c r="G110" s="4">
        <v>703</v>
      </c>
      <c r="H110" s="3" t="s">
        <v>23</v>
      </c>
      <c r="I110" s="3" t="s">
        <v>19</v>
      </c>
      <c r="J110" s="3" t="s">
        <v>161</v>
      </c>
      <c r="K110" s="3" t="s">
        <v>11</v>
      </c>
      <c r="L110" s="50">
        <f>L111</f>
        <v>15820.4</v>
      </c>
    </row>
    <row r="111" spans="1:12" ht="52.5" customHeight="1" thickBot="1">
      <c r="A111" s="356" t="s">
        <v>363</v>
      </c>
      <c r="B111" s="373"/>
      <c r="C111" s="373"/>
      <c r="D111" s="373"/>
      <c r="E111" s="373"/>
      <c r="F111" s="374"/>
      <c r="G111" s="198">
        <v>703</v>
      </c>
      <c r="H111" s="199" t="s">
        <v>23</v>
      </c>
      <c r="I111" s="199" t="s">
        <v>19</v>
      </c>
      <c r="J111" s="199" t="s">
        <v>362</v>
      </c>
      <c r="K111" s="199" t="s">
        <v>11</v>
      </c>
      <c r="L111" s="200">
        <f>L112</f>
        <v>15820.4</v>
      </c>
    </row>
    <row r="112" spans="1:12" ht="16.5" thickBot="1">
      <c r="A112" s="258" t="s">
        <v>225</v>
      </c>
      <c r="B112" s="246"/>
      <c r="C112" s="246"/>
      <c r="D112" s="246"/>
      <c r="E112" s="246"/>
      <c r="F112" s="247"/>
      <c r="G112" s="7">
        <v>703</v>
      </c>
      <c r="H112" s="6" t="s">
        <v>23</v>
      </c>
      <c r="I112" s="6" t="s">
        <v>19</v>
      </c>
      <c r="J112" s="6" t="s">
        <v>362</v>
      </c>
      <c r="K112" s="6" t="s">
        <v>17</v>
      </c>
      <c r="L112" s="51">
        <v>15820.4</v>
      </c>
    </row>
    <row r="113" spans="1:12" ht="16.5" customHeight="1" thickBot="1">
      <c r="A113" s="222" t="s">
        <v>24</v>
      </c>
      <c r="B113" s="223"/>
      <c r="C113" s="223"/>
      <c r="D113" s="223"/>
      <c r="E113" s="223"/>
      <c r="F113" s="224"/>
      <c r="G113" s="7">
        <v>703</v>
      </c>
      <c r="H113" s="9" t="s">
        <v>23</v>
      </c>
      <c r="I113" s="9" t="s">
        <v>21</v>
      </c>
      <c r="J113" s="3" t="s">
        <v>161</v>
      </c>
      <c r="K113" s="9" t="s">
        <v>11</v>
      </c>
      <c r="L113" s="50">
        <f>L119+L121</f>
        <v>1085529.25</v>
      </c>
    </row>
    <row r="114" spans="1:12" ht="16.5" customHeight="1" hidden="1" thickBot="1">
      <c r="A114" s="226" t="s">
        <v>24</v>
      </c>
      <c r="B114" s="227"/>
      <c r="C114" s="227"/>
      <c r="D114" s="227"/>
      <c r="E114" s="227"/>
      <c r="F114" s="228"/>
      <c r="G114" s="7">
        <v>703</v>
      </c>
      <c r="H114" s="9" t="s">
        <v>23</v>
      </c>
      <c r="I114" s="9" t="s">
        <v>21</v>
      </c>
      <c r="J114" s="24" t="s">
        <v>139</v>
      </c>
      <c r="K114" s="9" t="s">
        <v>11</v>
      </c>
      <c r="L114" s="51"/>
    </row>
    <row r="115" spans="1:12" ht="16.5" customHeight="1" hidden="1" thickBot="1">
      <c r="A115" s="226" t="s">
        <v>25</v>
      </c>
      <c r="B115" s="227"/>
      <c r="C115" s="227"/>
      <c r="D115" s="227"/>
      <c r="E115" s="227"/>
      <c r="F115" s="228"/>
      <c r="G115" s="7">
        <v>703</v>
      </c>
      <c r="H115" s="10" t="s">
        <v>23</v>
      </c>
      <c r="I115" s="10" t="s">
        <v>21</v>
      </c>
      <c r="J115" s="25" t="s">
        <v>26</v>
      </c>
      <c r="K115" s="10" t="s">
        <v>11</v>
      </c>
      <c r="L115" s="51"/>
    </row>
    <row r="116" spans="1:12" ht="34.5" customHeight="1" hidden="1" thickBot="1">
      <c r="A116" s="226" t="s">
        <v>237</v>
      </c>
      <c r="B116" s="221"/>
      <c r="C116" s="221"/>
      <c r="D116" s="221"/>
      <c r="E116" s="221"/>
      <c r="F116" s="225"/>
      <c r="G116" s="7">
        <v>703</v>
      </c>
      <c r="H116" s="10" t="s">
        <v>23</v>
      </c>
      <c r="I116" s="10" t="s">
        <v>21</v>
      </c>
      <c r="J116" s="25" t="s">
        <v>236</v>
      </c>
      <c r="K116" s="10" t="s">
        <v>11</v>
      </c>
      <c r="L116" s="51">
        <f>L117</f>
        <v>0</v>
      </c>
    </row>
    <row r="117" spans="1:12" ht="36" customHeight="1" hidden="1" thickBot="1">
      <c r="A117" s="220" t="s">
        <v>202</v>
      </c>
      <c r="B117" s="221"/>
      <c r="C117" s="221"/>
      <c r="D117" s="221"/>
      <c r="E117" s="221"/>
      <c r="F117" s="225"/>
      <c r="G117" s="7">
        <v>703</v>
      </c>
      <c r="H117" s="10" t="s">
        <v>23</v>
      </c>
      <c r="I117" s="10" t="s">
        <v>21</v>
      </c>
      <c r="J117" s="25" t="s">
        <v>236</v>
      </c>
      <c r="K117" s="10" t="s">
        <v>201</v>
      </c>
      <c r="L117" s="51">
        <f>L118</f>
        <v>0</v>
      </c>
    </row>
    <row r="118" spans="1:12" ht="33.75" customHeight="1" hidden="1" thickBot="1">
      <c r="A118" s="220" t="s">
        <v>199</v>
      </c>
      <c r="B118" s="221"/>
      <c r="C118" s="221"/>
      <c r="D118" s="221"/>
      <c r="E118" s="221"/>
      <c r="F118" s="225"/>
      <c r="G118" s="7">
        <v>703</v>
      </c>
      <c r="H118" s="10" t="s">
        <v>23</v>
      </c>
      <c r="I118" s="10" t="s">
        <v>21</v>
      </c>
      <c r="J118" s="25" t="s">
        <v>236</v>
      </c>
      <c r="K118" s="10" t="s">
        <v>200</v>
      </c>
      <c r="L118" s="51">
        <v>0</v>
      </c>
    </row>
    <row r="119" spans="1:12" ht="51.75" customHeight="1" hidden="1" thickBot="1">
      <c r="A119" s="220" t="s">
        <v>250</v>
      </c>
      <c r="B119" s="221"/>
      <c r="C119" s="221"/>
      <c r="D119" s="221"/>
      <c r="E119" s="221"/>
      <c r="F119" s="225"/>
      <c r="G119" s="7">
        <v>703</v>
      </c>
      <c r="H119" s="6" t="s">
        <v>23</v>
      </c>
      <c r="I119" s="6" t="s">
        <v>21</v>
      </c>
      <c r="J119" s="112" t="s">
        <v>249</v>
      </c>
      <c r="K119" s="6" t="s">
        <v>11</v>
      </c>
      <c r="L119" s="51">
        <f>L120</f>
        <v>0</v>
      </c>
    </row>
    <row r="120" spans="1:12" ht="33.75" customHeight="1" hidden="1" thickBot="1">
      <c r="A120" s="220" t="s">
        <v>202</v>
      </c>
      <c r="B120" s="221"/>
      <c r="C120" s="221"/>
      <c r="D120" s="221"/>
      <c r="E120" s="221"/>
      <c r="F120" s="225"/>
      <c r="G120" s="7">
        <v>703</v>
      </c>
      <c r="H120" s="6" t="s">
        <v>23</v>
      </c>
      <c r="I120" s="6" t="s">
        <v>21</v>
      </c>
      <c r="J120" s="112" t="s">
        <v>249</v>
      </c>
      <c r="K120" s="6" t="s">
        <v>201</v>
      </c>
      <c r="L120" s="51">
        <v>0</v>
      </c>
    </row>
    <row r="121" spans="1:12" ht="35.25" customHeight="1" thickBot="1">
      <c r="A121" s="258" t="s">
        <v>195</v>
      </c>
      <c r="B121" s="259"/>
      <c r="C121" s="259"/>
      <c r="D121" s="259"/>
      <c r="E121" s="259"/>
      <c r="F121" s="260"/>
      <c r="G121" s="7">
        <v>703</v>
      </c>
      <c r="H121" s="10" t="s">
        <v>23</v>
      </c>
      <c r="I121" s="10" t="s">
        <v>21</v>
      </c>
      <c r="J121" s="104" t="s">
        <v>194</v>
      </c>
      <c r="K121" s="6" t="s">
        <v>11</v>
      </c>
      <c r="L121" s="51">
        <f>L122</f>
        <v>1085529.25</v>
      </c>
    </row>
    <row r="122" spans="1:12" ht="29.25" customHeight="1" thickBot="1">
      <c r="A122" s="243" t="s">
        <v>202</v>
      </c>
      <c r="B122" s="246"/>
      <c r="C122" s="246"/>
      <c r="D122" s="246"/>
      <c r="E122" s="246"/>
      <c r="F122" s="247"/>
      <c r="G122" s="7">
        <v>703</v>
      </c>
      <c r="H122" s="10" t="s">
        <v>23</v>
      </c>
      <c r="I122" s="10" t="s">
        <v>21</v>
      </c>
      <c r="J122" s="104" t="s">
        <v>194</v>
      </c>
      <c r="K122" s="6" t="s">
        <v>201</v>
      </c>
      <c r="L122" s="51">
        <f>500000+15000+570529.25</f>
        <v>1085529.25</v>
      </c>
    </row>
    <row r="123" spans="1:12" ht="29.25" customHeight="1" hidden="1" thickBot="1">
      <c r="A123" s="243" t="s">
        <v>199</v>
      </c>
      <c r="B123" s="246"/>
      <c r="C123" s="246"/>
      <c r="D123" s="246"/>
      <c r="E123" s="246"/>
      <c r="F123" s="247"/>
      <c r="G123" s="7">
        <v>703</v>
      </c>
      <c r="H123" s="10" t="s">
        <v>23</v>
      </c>
      <c r="I123" s="10" t="s">
        <v>21</v>
      </c>
      <c r="J123" s="104" t="s">
        <v>194</v>
      </c>
      <c r="K123" s="6" t="s">
        <v>200</v>
      </c>
      <c r="L123" s="51">
        <v>0</v>
      </c>
    </row>
    <row r="124" spans="1:12" ht="16.5" customHeight="1" hidden="1" thickBot="1">
      <c r="A124" s="258" t="s">
        <v>111</v>
      </c>
      <c r="B124" s="259"/>
      <c r="C124" s="259"/>
      <c r="D124" s="259"/>
      <c r="E124" s="259"/>
      <c r="F124" s="260"/>
      <c r="G124" s="7">
        <v>703</v>
      </c>
      <c r="H124" s="10" t="s">
        <v>23</v>
      </c>
      <c r="I124" s="10" t="s">
        <v>21</v>
      </c>
      <c r="J124" s="104" t="s">
        <v>194</v>
      </c>
      <c r="K124" s="10" t="s">
        <v>65</v>
      </c>
      <c r="L124" s="51">
        <f>178695+299940</f>
        <v>478635</v>
      </c>
    </row>
    <row r="125" spans="1:12" ht="16.5" customHeight="1" hidden="1" thickBot="1">
      <c r="A125" s="220" t="s">
        <v>16</v>
      </c>
      <c r="B125" s="248"/>
      <c r="C125" s="248"/>
      <c r="D125" s="248"/>
      <c r="E125" s="248"/>
      <c r="F125" s="249"/>
      <c r="G125" s="7">
        <v>703</v>
      </c>
      <c r="H125" s="10" t="s">
        <v>23</v>
      </c>
      <c r="I125" s="10" t="s">
        <v>21</v>
      </c>
      <c r="J125" s="105" t="s">
        <v>27</v>
      </c>
      <c r="K125" s="6">
        <v>500</v>
      </c>
      <c r="L125" s="52"/>
    </row>
    <row r="126" spans="1:12" ht="16.5" customHeight="1" hidden="1" thickBot="1">
      <c r="A126" s="258" t="s">
        <v>28</v>
      </c>
      <c r="B126" s="259"/>
      <c r="C126" s="259"/>
      <c r="D126" s="259"/>
      <c r="E126" s="259"/>
      <c r="F126" s="260"/>
      <c r="G126" s="7">
        <v>703</v>
      </c>
      <c r="H126" s="30" t="s">
        <v>23</v>
      </c>
      <c r="I126" s="30" t="s">
        <v>21</v>
      </c>
      <c r="J126" s="106" t="s">
        <v>29</v>
      </c>
      <c r="K126" s="32" t="s">
        <v>11</v>
      </c>
      <c r="L126" s="52"/>
    </row>
    <row r="127" spans="1:12" ht="16.5" customHeight="1" hidden="1" thickBot="1">
      <c r="A127" s="220" t="s">
        <v>16</v>
      </c>
      <c r="B127" s="248"/>
      <c r="C127" s="248"/>
      <c r="D127" s="248"/>
      <c r="E127" s="248"/>
      <c r="F127" s="249"/>
      <c r="G127" s="7">
        <v>703</v>
      </c>
      <c r="H127" s="33" t="s">
        <v>23</v>
      </c>
      <c r="I127" s="33" t="s">
        <v>21</v>
      </c>
      <c r="J127" s="106" t="s">
        <v>29</v>
      </c>
      <c r="K127" s="34">
        <v>500</v>
      </c>
      <c r="L127" s="52"/>
    </row>
    <row r="128" spans="1:12" ht="16.5" customHeight="1" hidden="1" thickBot="1">
      <c r="A128" s="220"/>
      <c r="B128" s="263"/>
      <c r="C128" s="263"/>
      <c r="D128" s="263"/>
      <c r="E128" s="263"/>
      <c r="F128" s="264"/>
      <c r="G128" s="7">
        <v>703</v>
      </c>
      <c r="H128" s="10" t="s">
        <v>23</v>
      </c>
      <c r="I128" s="10" t="s">
        <v>21</v>
      </c>
      <c r="J128" s="107">
        <v>6000500</v>
      </c>
      <c r="K128" s="10" t="s">
        <v>65</v>
      </c>
      <c r="L128" s="52"/>
    </row>
    <row r="129" spans="1:12" ht="16.5" customHeight="1" hidden="1" thickBot="1">
      <c r="A129" s="220"/>
      <c r="B129" s="263"/>
      <c r="C129" s="263"/>
      <c r="D129" s="263"/>
      <c r="E129" s="263"/>
      <c r="F129" s="264"/>
      <c r="G129" s="7">
        <v>703</v>
      </c>
      <c r="H129" s="10" t="s">
        <v>23</v>
      </c>
      <c r="I129" s="10" t="s">
        <v>21</v>
      </c>
      <c r="J129" s="107" t="s">
        <v>74</v>
      </c>
      <c r="K129" s="10" t="s">
        <v>65</v>
      </c>
      <c r="L129" s="52"/>
    </row>
    <row r="130" spans="1:12" ht="16.5" customHeight="1" hidden="1" thickBot="1">
      <c r="A130" s="258" t="s">
        <v>89</v>
      </c>
      <c r="B130" s="259"/>
      <c r="C130" s="259"/>
      <c r="D130" s="259"/>
      <c r="E130" s="259"/>
      <c r="F130" s="260"/>
      <c r="G130" s="7">
        <v>703</v>
      </c>
      <c r="H130" s="10" t="s">
        <v>23</v>
      </c>
      <c r="I130" s="10" t="s">
        <v>21</v>
      </c>
      <c r="J130" s="107" t="s">
        <v>74</v>
      </c>
      <c r="K130" s="10" t="s">
        <v>65</v>
      </c>
      <c r="L130" s="52">
        <v>0</v>
      </c>
    </row>
    <row r="131" spans="1:12" ht="16.5" customHeight="1" hidden="1" thickBot="1">
      <c r="A131" s="258" t="s">
        <v>111</v>
      </c>
      <c r="B131" s="259"/>
      <c r="C131" s="259"/>
      <c r="D131" s="259"/>
      <c r="E131" s="259"/>
      <c r="F131" s="260"/>
      <c r="G131" s="7">
        <v>703</v>
      </c>
      <c r="H131" s="10" t="s">
        <v>23</v>
      </c>
      <c r="I131" s="10" t="s">
        <v>21</v>
      </c>
      <c r="J131" s="107" t="s">
        <v>74</v>
      </c>
      <c r="K131" s="10" t="s">
        <v>65</v>
      </c>
      <c r="L131" s="52">
        <v>0</v>
      </c>
    </row>
    <row r="132" spans="1:12" s="18" customFormat="1" ht="16.5" customHeight="1" hidden="1" thickBot="1">
      <c r="A132" s="270" t="s">
        <v>95</v>
      </c>
      <c r="B132" s="280"/>
      <c r="C132" s="280"/>
      <c r="D132" s="280"/>
      <c r="E132" s="280"/>
      <c r="F132" s="281"/>
      <c r="G132" s="4">
        <v>703</v>
      </c>
      <c r="H132" s="9" t="s">
        <v>56</v>
      </c>
      <c r="I132" s="9" t="s">
        <v>9</v>
      </c>
      <c r="J132" s="108" t="s">
        <v>10</v>
      </c>
      <c r="K132" s="9" t="s">
        <v>11</v>
      </c>
      <c r="L132" s="50">
        <f>L133</f>
        <v>0</v>
      </c>
    </row>
    <row r="133" spans="1:12" s="17" customFormat="1" ht="16.5" hidden="1" thickBot="1">
      <c r="A133" s="243" t="s">
        <v>55</v>
      </c>
      <c r="B133" s="244"/>
      <c r="C133" s="244"/>
      <c r="D133" s="244"/>
      <c r="E133" s="244"/>
      <c r="F133" s="245"/>
      <c r="G133" s="7">
        <v>703</v>
      </c>
      <c r="H133" s="6" t="s">
        <v>56</v>
      </c>
      <c r="I133" s="6" t="s">
        <v>56</v>
      </c>
      <c r="J133" s="109" t="s">
        <v>10</v>
      </c>
      <c r="K133" s="10" t="s">
        <v>11</v>
      </c>
      <c r="L133" s="52">
        <f>L135</f>
        <v>0</v>
      </c>
    </row>
    <row r="134" spans="1:12" s="17" customFormat="1" ht="16.5" hidden="1" thickBot="1">
      <c r="A134" s="243" t="s">
        <v>96</v>
      </c>
      <c r="B134" s="244"/>
      <c r="C134" s="244"/>
      <c r="D134" s="244"/>
      <c r="E134" s="244"/>
      <c r="F134" s="245"/>
      <c r="G134" s="7">
        <v>703</v>
      </c>
      <c r="H134" s="6" t="s">
        <v>56</v>
      </c>
      <c r="I134" s="6" t="s">
        <v>56</v>
      </c>
      <c r="J134" s="109" t="s">
        <v>141</v>
      </c>
      <c r="K134" s="10" t="s">
        <v>11</v>
      </c>
      <c r="L134" s="52">
        <f>L135</f>
        <v>0</v>
      </c>
    </row>
    <row r="135" spans="1:12" ht="16.5" customHeight="1" hidden="1" thickBot="1">
      <c r="A135" s="243" t="s">
        <v>97</v>
      </c>
      <c r="B135" s="244"/>
      <c r="C135" s="244"/>
      <c r="D135" s="244"/>
      <c r="E135" s="244"/>
      <c r="F135" s="245"/>
      <c r="G135" s="7">
        <v>703</v>
      </c>
      <c r="H135" s="6" t="s">
        <v>56</v>
      </c>
      <c r="I135" s="6" t="s">
        <v>56</v>
      </c>
      <c r="J135" s="107" t="s">
        <v>140</v>
      </c>
      <c r="K135" s="6" t="s">
        <v>11</v>
      </c>
      <c r="L135" s="52">
        <f>L136</f>
        <v>0</v>
      </c>
    </row>
    <row r="136" spans="1:12" ht="16.5" customHeight="1" hidden="1" thickBot="1">
      <c r="A136" s="258" t="s">
        <v>111</v>
      </c>
      <c r="B136" s="259"/>
      <c r="C136" s="259"/>
      <c r="D136" s="259"/>
      <c r="E136" s="259"/>
      <c r="F136" s="260"/>
      <c r="G136" s="7">
        <v>703</v>
      </c>
      <c r="H136" s="6" t="s">
        <v>56</v>
      </c>
      <c r="I136" s="6" t="s">
        <v>56</v>
      </c>
      <c r="J136" s="107" t="s">
        <v>140</v>
      </c>
      <c r="K136" s="6" t="s">
        <v>65</v>
      </c>
      <c r="L136" s="52">
        <v>0</v>
      </c>
    </row>
    <row r="137" spans="1:12" ht="16.5" customHeight="1" hidden="1" thickBot="1">
      <c r="A137" s="231" t="s">
        <v>30</v>
      </c>
      <c r="B137" s="268"/>
      <c r="C137" s="268"/>
      <c r="D137" s="268"/>
      <c r="E137" s="268"/>
      <c r="F137" s="269"/>
      <c r="G137" s="7">
        <v>703</v>
      </c>
      <c r="H137" s="3" t="s">
        <v>31</v>
      </c>
      <c r="I137" s="3" t="s">
        <v>9</v>
      </c>
      <c r="J137" s="110" t="s">
        <v>10</v>
      </c>
      <c r="K137" s="3" t="s">
        <v>11</v>
      </c>
      <c r="L137" s="50">
        <f>L138</f>
        <v>2270.7000000000003</v>
      </c>
    </row>
    <row r="138" spans="1:12" ht="16.5" customHeight="1" hidden="1" thickBot="1">
      <c r="A138" s="231" t="s">
        <v>32</v>
      </c>
      <c r="B138" s="268"/>
      <c r="C138" s="268"/>
      <c r="D138" s="268"/>
      <c r="E138" s="268"/>
      <c r="F138" s="269"/>
      <c r="G138" s="7">
        <v>703</v>
      </c>
      <c r="H138" s="3" t="s">
        <v>31</v>
      </c>
      <c r="I138" s="3" t="s">
        <v>8</v>
      </c>
      <c r="J138" s="110" t="s">
        <v>10</v>
      </c>
      <c r="K138" s="3" t="s">
        <v>11</v>
      </c>
      <c r="L138" s="50">
        <f>L139++L145</f>
        <v>2270.7000000000003</v>
      </c>
    </row>
    <row r="139" spans="1:12" ht="16.5" customHeight="1" hidden="1" thickBot="1">
      <c r="A139" s="220" t="s">
        <v>33</v>
      </c>
      <c r="B139" s="248"/>
      <c r="C139" s="248"/>
      <c r="D139" s="248"/>
      <c r="E139" s="248"/>
      <c r="F139" s="249"/>
      <c r="G139" s="7">
        <v>703</v>
      </c>
      <c r="H139" s="6" t="s">
        <v>31</v>
      </c>
      <c r="I139" s="6" t="s">
        <v>8</v>
      </c>
      <c r="J139" s="111" t="s">
        <v>75</v>
      </c>
      <c r="K139" s="6" t="s">
        <v>11</v>
      </c>
      <c r="L139" s="51">
        <f>L140+L141+L142+L143+L144</f>
        <v>1986.7000000000003</v>
      </c>
    </row>
    <row r="140" spans="1:12" ht="16.5" customHeight="1" hidden="1" thickBot="1">
      <c r="A140" s="220" t="s">
        <v>77</v>
      </c>
      <c r="B140" s="248"/>
      <c r="C140" s="248"/>
      <c r="D140" s="248"/>
      <c r="E140" s="248"/>
      <c r="F140" s="249"/>
      <c r="G140" s="7">
        <v>703</v>
      </c>
      <c r="H140" s="6" t="s">
        <v>31</v>
      </c>
      <c r="I140" s="6" t="s">
        <v>8</v>
      </c>
      <c r="J140" s="111" t="s">
        <v>75</v>
      </c>
      <c r="K140" s="6" t="s">
        <v>76</v>
      </c>
      <c r="L140" s="51">
        <f>329.4+29.9+108.5</f>
        <v>467.79999999999995</v>
      </c>
    </row>
    <row r="141" spans="1:12" ht="16.5" customHeight="1" hidden="1" thickBot="1">
      <c r="A141" s="362" t="s">
        <v>71</v>
      </c>
      <c r="B141" s="362"/>
      <c r="C141" s="362"/>
      <c r="D141" s="362"/>
      <c r="E141" s="362"/>
      <c r="F141" s="362"/>
      <c r="G141" s="7">
        <v>703</v>
      </c>
      <c r="H141" s="6" t="s">
        <v>31</v>
      </c>
      <c r="I141" s="6" t="s">
        <v>8</v>
      </c>
      <c r="J141" s="111" t="s">
        <v>75</v>
      </c>
      <c r="K141" s="6" t="s">
        <v>64</v>
      </c>
      <c r="L141" s="51">
        <f>34.9+7</f>
        <v>41.9</v>
      </c>
    </row>
    <row r="142" spans="1:12" ht="16.5" customHeight="1" hidden="1" thickBot="1">
      <c r="A142" s="258" t="s">
        <v>70</v>
      </c>
      <c r="B142" s="259"/>
      <c r="C142" s="259"/>
      <c r="D142" s="259"/>
      <c r="E142" s="259"/>
      <c r="F142" s="260"/>
      <c r="G142" s="7">
        <v>703</v>
      </c>
      <c r="H142" s="6" t="s">
        <v>31</v>
      </c>
      <c r="I142" s="6" t="s">
        <v>8</v>
      </c>
      <c r="J142" s="111" t="s">
        <v>75</v>
      </c>
      <c r="K142" s="6" t="s">
        <v>65</v>
      </c>
      <c r="L142" s="51">
        <f>90.7+530.7+5.2+150+488</f>
        <v>1264.6000000000001</v>
      </c>
    </row>
    <row r="143" spans="1:12" ht="16.5" customHeight="1" hidden="1" thickBot="1">
      <c r="A143" s="362" t="s">
        <v>72</v>
      </c>
      <c r="B143" s="362"/>
      <c r="C143" s="362"/>
      <c r="D143" s="362"/>
      <c r="E143" s="362"/>
      <c r="F143" s="362"/>
      <c r="G143" s="7">
        <v>703</v>
      </c>
      <c r="H143" s="6" t="s">
        <v>31</v>
      </c>
      <c r="I143" s="6" t="s">
        <v>8</v>
      </c>
      <c r="J143" s="111" t="s">
        <v>75</v>
      </c>
      <c r="K143" s="6" t="s">
        <v>66</v>
      </c>
      <c r="L143" s="51">
        <v>202.4</v>
      </c>
    </row>
    <row r="144" spans="1:12" ht="16.5" customHeight="1" hidden="1" thickBot="1">
      <c r="A144" s="362" t="s">
        <v>73</v>
      </c>
      <c r="B144" s="362"/>
      <c r="C144" s="362"/>
      <c r="D144" s="362"/>
      <c r="E144" s="362"/>
      <c r="F144" s="362"/>
      <c r="G144" s="7">
        <v>703</v>
      </c>
      <c r="H144" s="6" t="s">
        <v>31</v>
      </c>
      <c r="I144" s="6" t="s">
        <v>8</v>
      </c>
      <c r="J144" s="111" t="s">
        <v>75</v>
      </c>
      <c r="K144" s="6" t="s">
        <v>67</v>
      </c>
      <c r="L144" s="51">
        <v>10</v>
      </c>
    </row>
    <row r="145" spans="1:12" ht="16.5" customHeight="1" hidden="1" thickBot="1">
      <c r="A145" s="220" t="s">
        <v>35</v>
      </c>
      <c r="B145" s="248"/>
      <c r="C145" s="248"/>
      <c r="D145" s="248"/>
      <c r="E145" s="248"/>
      <c r="F145" s="249"/>
      <c r="G145" s="7">
        <v>703</v>
      </c>
      <c r="H145" s="6" t="s">
        <v>31</v>
      </c>
      <c r="I145" s="6" t="s">
        <v>8</v>
      </c>
      <c r="J145" s="111" t="s">
        <v>36</v>
      </c>
      <c r="K145" s="6" t="s">
        <v>11</v>
      </c>
      <c r="L145" s="51">
        <f>L146</f>
        <v>284</v>
      </c>
    </row>
    <row r="146" spans="1:12" ht="16.5" customHeight="1" hidden="1" thickBot="1">
      <c r="A146" s="220" t="s">
        <v>34</v>
      </c>
      <c r="B146" s="248"/>
      <c r="C146" s="248"/>
      <c r="D146" s="248"/>
      <c r="E146" s="248"/>
      <c r="F146" s="249"/>
      <c r="G146" s="7">
        <v>703</v>
      </c>
      <c r="H146" s="6" t="s">
        <v>31</v>
      </c>
      <c r="I146" s="6" t="s">
        <v>8</v>
      </c>
      <c r="J146" s="111" t="s">
        <v>37</v>
      </c>
      <c r="K146" s="6" t="s">
        <v>9</v>
      </c>
      <c r="L146" s="51">
        <f>L147</f>
        <v>284</v>
      </c>
    </row>
    <row r="147" spans="1:12" ht="16.5" customHeight="1" hidden="1" thickBot="1">
      <c r="A147" s="220" t="s">
        <v>77</v>
      </c>
      <c r="B147" s="248"/>
      <c r="C147" s="248"/>
      <c r="D147" s="248"/>
      <c r="E147" s="248"/>
      <c r="F147" s="249"/>
      <c r="G147" s="7">
        <v>703</v>
      </c>
      <c r="H147" s="6" t="s">
        <v>31</v>
      </c>
      <c r="I147" s="6" t="s">
        <v>8</v>
      </c>
      <c r="J147" s="111" t="s">
        <v>37</v>
      </c>
      <c r="K147" s="6" t="s">
        <v>76</v>
      </c>
      <c r="L147" s="51">
        <f>199.9+18.2+65.9</f>
        <v>284</v>
      </c>
    </row>
    <row r="148" spans="1:12" ht="42" customHeight="1" hidden="1" thickBot="1">
      <c r="A148" s="220" t="s">
        <v>165</v>
      </c>
      <c r="B148" s="221"/>
      <c r="C148" s="221"/>
      <c r="D148" s="221"/>
      <c r="E148" s="221"/>
      <c r="F148" s="225"/>
      <c r="G148" s="7">
        <v>703</v>
      </c>
      <c r="H148" s="6" t="s">
        <v>23</v>
      </c>
      <c r="I148" s="6" t="s">
        <v>21</v>
      </c>
      <c r="J148" s="112" t="s">
        <v>164</v>
      </c>
      <c r="K148" s="6" t="s">
        <v>11</v>
      </c>
      <c r="L148" s="51"/>
    </row>
    <row r="149" spans="1:12" ht="34.5" customHeight="1" hidden="1" thickBot="1">
      <c r="A149" s="220" t="s">
        <v>202</v>
      </c>
      <c r="B149" s="221"/>
      <c r="C149" s="221"/>
      <c r="D149" s="221"/>
      <c r="E149" s="221"/>
      <c r="F149" s="225"/>
      <c r="G149" s="7">
        <v>703</v>
      </c>
      <c r="H149" s="6" t="s">
        <v>23</v>
      </c>
      <c r="I149" s="6" t="s">
        <v>21</v>
      </c>
      <c r="J149" s="112" t="s">
        <v>164</v>
      </c>
      <c r="K149" s="6" t="s">
        <v>201</v>
      </c>
      <c r="L149" s="51"/>
    </row>
    <row r="150" spans="1:12" ht="35.25" customHeight="1" hidden="1" thickBot="1">
      <c r="A150" s="220" t="s">
        <v>199</v>
      </c>
      <c r="B150" s="221"/>
      <c r="C150" s="221"/>
      <c r="D150" s="221"/>
      <c r="E150" s="221"/>
      <c r="F150" s="225"/>
      <c r="G150" s="7">
        <v>703</v>
      </c>
      <c r="H150" s="10" t="s">
        <v>23</v>
      </c>
      <c r="I150" s="10" t="s">
        <v>21</v>
      </c>
      <c r="J150" s="112" t="s">
        <v>164</v>
      </c>
      <c r="K150" s="6" t="s">
        <v>200</v>
      </c>
      <c r="L150" s="51"/>
    </row>
    <row r="151" spans="1:12" ht="35.25" customHeight="1" hidden="1" thickBot="1">
      <c r="A151" s="220"/>
      <c r="B151" s="221"/>
      <c r="C151" s="221"/>
      <c r="D151" s="221"/>
      <c r="E151" s="221"/>
      <c r="F151" s="225"/>
      <c r="G151" s="7"/>
      <c r="H151" s="10"/>
      <c r="I151" s="10"/>
      <c r="J151" s="112"/>
      <c r="K151" s="6"/>
      <c r="L151" s="51"/>
    </row>
    <row r="152" spans="1:12" s="18" customFormat="1" ht="18.75" customHeight="1" hidden="1">
      <c r="A152" s="240" t="s">
        <v>238</v>
      </c>
      <c r="B152" s="253"/>
      <c r="C152" s="253"/>
      <c r="D152" s="253"/>
      <c r="E152" s="253"/>
      <c r="F152" s="254"/>
      <c r="G152" s="60" t="s">
        <v>104</v>
      </c>
      <c r="H152" s="60" t="s">
        <v>31</v>
      </c>
      <c r="I152" s="60" t="s">
        <v>19</v>
      </c>
      <c r="J152" s="3" t="s">
        <v>161</v>
      </c>
      <c r="K152" s="3" t="s">
        <v>11</v>
      </c>
      <c r="L152" s="123">
        <f>L153</f>
        <v>0</v>
      </c>
    </row>
    <row r="153" spans="1:12" ht="40.5" customHeight="1" hidden="1">
      <c r="A153" s="226" t="s">
        <v>169</v>
      </c>
      <c r="B153" s="227"/>
      <c r="C153" s="227"/>
      <c r="D153" s="227"/>
      <c r="E153" s="227"/>
      <c r="F153" s="228"/>
      <c r="G153" s="13" t="s">
        <v>104</v>
      </c>
      <c r="H153" s="13" t="s">
        <v>31</v>
      </c>
      <c r="I153" s="13" t="s">
        <v>19</v>
      </c>
      <c r="J153" s="6" t="s">
        <v>168</v>
      </c>
      <c r="K153" s="6" t="s">
        <v>11</v>
      </c>
      <c r="L153" s="55">
        <f>L154+L156</f>
        <v>0</v>
      </c>
    </row>
    <row r="154" spans="1:12" ht="72.75" customHeight="1" hidden="1">
      <c r="A154" s="243" t="s">
        <v>208</v>
      </c>
      <c r="B154" s="246"/>
      <c r="C154" s="246"/>
      <c r="D154" s="246"/>
      <c r="E154" s="246"/>
      <c r="F154" s="247"/>
      <c r="G154" s="13" t="s">
        <v>104</v>
      </c>
      <c r="H154" s="13" t="s">
        <v>31</v>
      </c>
      <c r="I154" s="13" t="s">
        <v>19</v>
      </c>
      <c r="J154" s="6" t="s">
        <v>168</v>
      </c>
      <c r="K154" s="13" t="s">
        <v>207</v>
      </c>
      <c r="L154" s="55">
        <f>L155</f>
        <v>0</v>
      </c>
    </row>
    <row r="155" spans="1:12" ht="35.25" customHeight="1" hidden="1">
      <c r="A155" s="243" t="s">
        <v>214</v>
      </c>
      <c r="B155" s="246"/>
      <c r="C155" s="246"/>
      <c r="D155" s="246"/>
      <c r="E155" s="246"/>
      <c r="F155" s="247"/>
      <c r="G155" s="13" t="s">
        <v>104</v>
      </c>
      <c r="H155" s="13" t="s">
        <v>31</v>
      </c>
      <c r="I155" s="13" t="s">
        <v>19</v>
      </c>
      <c r="J155" s="6" t="s">
        <v>168</v>
      </c>
      <c r="K155" s="13" t="s">
        <v>213</v>
      </c>
      <c r="L155" s="55">
        <v>0</v>
      </c>
    </row>
    <row r="156" spans="1:12" ht="40.5" customHeight="1" hidden="1">
      <c r="A156" s="226" t="s">
        <v>199</v>
      </c>
      <c r="B156" s="227"/>
      <c r="C156" s="227"/>
      <c r="D156" s="227"/>
      <c r="E156" s="227"/>
      <c r="F156" s="228"/>
      <c r="G156" s="13" t="s">
        <v>104</v>
      </c>
      <c r="H156" s="13" t="s">
        <v>31</v>
      </c>
      <c r="I156" s="13" t="s">
        <v>19</v>
      </c>
      <c r="J156" s="6" t="s">
        <v>168</v>
      </c>
      <c r="K156" s="13" t="s">
        <v>201</v>
      </c>
      <c r="L156" s="55">
        <f>L157</f>
        <v>0</v>
      </c>
    </row>
    <row r="157" spans="1:12" ht="41.25" customHeight="1" hidden="1" thickBot="1">
      <c r="A157" s="226" t="s">
        <v>111</v>
      </c>
      <c r="B157" s="227"/>
      <c r="C157" s="227"/>
      <c r="D157" s="227"/>
      <c r="E157" s="227"/>
      <c r="F157" s="228"/>
      <c r="G157" s="13" t="s">
        <v>104</v>
      </c>
      <c r="H157" s="13" t="s">
        <v>31</v>
      </c>
      <c r="I157" s="13" t="s">
        <v>19</v>
      </c>
      <c r="J157" s="6" t="s">
        <v>168</v>
      </c>
      <c r="K157" s="13" t="s">
        <v>200</v>
      </c>
      <c r="L157" s="126">
        <v>0</v>
      </c>
    </row>
    <row r="158" spans="1:12" ht="19.5" customHeight="1" thickBot="1">
      <c r="A158" s="231" t="s">
        <v>44</v>
      </c>
      <c r="B158" s="351"/>
      <c r="C158" s="351"/>
      <c r="D158" s="351"/>
      <c r="E158" s="351"/>
      <c r="F158" s="352"/>
      <c r="G158" s="7">
        <v>703</v>
      </c>
      <c r="H158" s="3" t="s">
        <v>78</v>
      </c>
      <c r="I158" s="3" t="s">
        <v>9</v>
      </c>
      <c r="J158" s="3" t="s">
        <v>161</v>
      </c>
      <c r="K158" s="3" t="s">
        <v>11</v>
      </c>
      <c r="L158" s="50">
        <f>L165+L159</f>
        <v>110596.08</v>
      </c>
    </row>
    <row r="159" spans="1:12" ht="19.5" customHeight="1" thickBot="1">
      <c r="A159" s="220" t="s">
        <v>144</v>
      </c>
      <c r="B159" s="263"/>
      <c r="C159" s="263"/>
      <c r="D159" s="263"/>
      <c r="E159" s="263"/>
      <c r="F159" s="264"/>
      <c r="G159" s="7">
        <v>703</v>
      </c>
      <c r="H159" s="6" t="s">
        <v>78</v>
      </c>
      <c r="I159" s="6" t="s">
        <v>8</v>
      </c>
      <c r="J159" s="6" t="s">
        <v>166</v>
      </c>
      <c r="K159" s="6" t="s">
        <v>11</v>
      </c>
      <c r="L159" s="51">
        <f>L160</f>
        <v>110596.08</v>
      </c>
    </row>
    <row r="160" spans="1:12" ht="31.5" customHeight="1" thickBot="1">
      <c r="A160" s="220" t="s">
        <v>167</v>
      </c>
      <c r="B160" s="263"/>
      <c r="C160" s="263"/>
      <c r="D160" s="263"/>
      <c r="E160" s="263"/>
      <c r="F160" s="264"/>
      <c r="G160" s="7">
        <v>703</v>
      </c>
      <c r="H160" s="6" t="s">
        <v>78</v>
      </c>
      <c r="I160" s="6" t="s">
        <v>8</v>
      </c>
      <c r="J160" s="6" t="s">
        <v>166</v>
      </c>
      <c r="K160" s="6" t="s">
        <v>11</v>
      </c>
      <c r="L160" s="51">
        <f>L161</f>
        <v>110596.08</v>
      </c>
    </row>
    <row r="161" spans="1:12" ht="16.5" thickBot="1">
      <c r="A161" s="220" t="s">
        <v>212</v>
      </c>
      <c r="B161" s="221"/>
      <c r="C161" s="221"/>
      <c r="D161" s="221"/>
      <c r="E161" s="221"/>
      <c r="F161" s="225"/>
      <c r="G161" s="7">
        <v>703</v>
      </c>
      <c r="H161" s="6" t="s">
        <v>78</v>
      </c>
      <c r="I161" s="6" t="s">
        <v>8</v>
      </c>
      <c r="J161" s="6" t="s">
        <v>166</v>
      </c>
      <c r="K161" s="6" t="s">
        <v>211</v>
      </c>
      <c r="L161" s="51">
        <v>110596.08</v>
      </c>
    </row>
    <row r="162" spans="1:12" ht="16.5" customHeight="1" hidden="1" thickBot="1">
      <c r="A162" s="220"/>
      <c r="B162" s="221"/>
      <c r="C162" s="221"/>
      <c r="D162" s="221"/>
      <c r="E162" s="221"/>
      <c r="F162" s="225"/>
      <c r="G162" s="7">
        <v>703</v>
      </c>
      <c r="H162" s="6" t="s">
        <v>78</v>
      </c>
      <c r="I162" s="6" t="s">
        <v>8</v>
      </c>
      <c r="J162" s="6" t="s">
        <v>166</v>
      </c>
      <c r="K162" s="6" t="s">
        <v>210</v>
      </c>
      <c r="L162" s="51">
        <v>0</v>
      </c>
    </row>
    <row r="163" spans="1:12" ht="18" customHeight="1" hidden="1" thickBot="1">
      <c r="A163" s="220" t="s">
        <v>215</v>
      </c>
      <c r="B163" s="221"/>
      <c r="C163" s="221"/>
      <c r="D163" s="221"/>
      <c r="E163" s="221"/>
      <c r="F163" s="225"/>
      <c r="G163" s="7">
        <v>703</v>
      </c>
      <c r="H163" s="6" t="s">
        <v>78</v>
      </c>
      <c r="I163" s="6" t="s">
        <v>8</v>
      </c>
      <c r="J163" s="6" t="s">
        <v>166</v>
      </c>
      <c r="K163" s="6" t="s">
        <v>210</v>
      </c>
      <c r="L163" s="51"/>
    </row>
    <row r="164" spans="1:12" ht="16.5" customHeight="1" hidden="1" thickBot="1">
      <c r="A164" s="220" t="s">
        <v>145</v>
      </c>
      <c r="B164" s="263"/>
      <c r="C164" s="263"/>
      <c r="D164" s="263"/>
      <c r="E164" s="263"/>
      <c r="F164" s="264"/>
      <c r="G164" s="7">
        <v>703</v>
      </c>
      <c r="H164" s="6" t="s">
        <v>78</v>
      </c>
      <c r="I164" s="6" t="s">
        <v>8</v>
      </c>
      <c r="J164" s="6" t="s">
        <v>166</v>
      </c>
      <c r="K164" s="6" t="s">
        <v>149</v>
      </c>
      <c r="L164" s="51">
        <v>191361.84</v>
      </c>
    </row>
    <row r="165" spans="1:12" ht="16.5" customHeight="1" hidden="1" thickBot="1">
      <c r="A165" s="348" t="s">
        <v>45</v>
      </c>
      <c r="B165" s="349"/>
      <c r="C165" s="349"/>
      <c r="D165" s="349"/>
      <c r="E165" s="349"/>
      <c r="F165" s="350"/>
      <c r="G165" s="6">
        <v>703</v>
      </c>
      <c r="H165" s="3" t="s">
        <v>78</v>
      </c>
      <c r="I165" s="3" t="s">
        <v>21</v>
      </c>
      <c r="J165" s="3" t="s">
        <v>161</v>
      </c>
      <c r="K165" s="3" t="s">
        <v>11</v>
      </c>
      <c r="L165" s="50">
        <f>L166+L168+L170+L172</f>
        <v>0</v>
      </c>
    </row>
    <row r="166" spans="1:12" ht="16.5" customHeight="1" hidden="1" thickBot="1">
      <c r="A166" s="243" t="s">
        <v>115</v>
      </c>
      <c r="B166" s="261"/>
      <c r="C166" s="261"/>
      <c r="D166" s="261"/>
      <c r="E166" s="261"/>
      <c r="F166" s="262"/>
      <c r="G166" s="7">
        <v>703</v>
      </c>
      <c r="H166" s="6" t="s">
        <v>78</v>
      </c>
      <c r="I166" s="6" t="s">
        <v>21</v>
      </c>
      <c r="J166" s="22" t="s">
        <v>116</v>
      </c>
      <c r="K166" s="6" t="s">
        <v>11</v>
      </c>
      <c r="L166" s="51">
        <f>L167</f>
        <v>0</v>
      </c>
    </row>
    <row r="167" spans="1:12" ht="16.5" customHeight="1" hidden="1" thickBot="1">
      <c r="A167" s="243" t="s">
        <v>100</v>
      </c>
      <c r="B167" s="261"/>
      <c r="C167" s="261"/>
      <c r="D167" s="261"/>
      <c r="E167" s="261"/>
      <c r="F167" s="262"/>
      <c r="G167" s="7">
        <v>703</v>
      </c>
      <c r="H167" s="6" t="s">
        <v>78</v>
      </c>
      <c r="I167" s="6" t="s">
        <v>21</v>
      </c>
      <c r="J167" s="22" t="s">
        <v>116</v>
      </c>
      <c r="K167" s="6" t="s">
        <v>79</v>
      </c>
      <c r="L167" s="51">
        <v>0</v>
      </c>
    </row>
    <row r="168" spans="1:12" ht="16.5" customHeight="1" hidden="1" thickBot="1">
      <c r="A168" s="243" t="s">
        <v>117</v>
      </c>
      <c r="B168" s="261"/>
      <c r="C168" s="261"/>
      <c r="D168" s="261"/>
      <c r="E168" s="261"/>
      <c r="F168" s="262"/>
      <c r="G168" s="7">
        <v>703</v>
      </c>
      <c r="H168" s="6" t="s">
        <v>78</v>
      </c>
      <c r="I168" s="6" t="s">
        <v>21</v>
      </c>
      <c r="J168" s="22" t="s">
        <v>118</v>
      </c>
      <c r="K168" s="6" t="s">
        <v>11</v>
      </c>
      <c r="L168" s="51">
        <f>L169</f>
        <v>0</v>
      </c>
    </row>
    <row r="169" spans="1:12" ht="16.5" customHeight="1" hidden="1" thickBot="1">
      <c r="A169" s="243" t="s">
        <v>100</v>
      </c>
      <c r="B169" s="261"/>
      <c r="C169" s="261"/>
      <c r="D169" s="261"/>
      <c r="E169" s="261"/>
      <c r="F169" s="262"/>
      <c r="G169" s="7">
        <v>703</v>
      </c>
      <c r="H169" s="6" t="s">
        <v>78</v>
      </c>
      <c r="I169" s="6" t="s">
        <v>21</v>
      </c>
      <c r="J169" s="22" t="s">
        <v>118</v>
      </c>
      <c r="K169" s="6" t="s">
        <v>79</v>
      </c>
      <c r="L169" s="51">
        <f>L170</f>
        <v>0</v>
      </c>
    </row>
    <row r="170" spans="1:12" ht="16.5" customHeight="1" hidden="1" thickBot="1">
      <c r="A170" s="347" t="s">
        <v>54</v>
      </c>
      <c r="B170" s="263"/>
      <c r="C170" s="263"/>
      <c r="D170" s="263"/>
      <c r="E170" s="263"/>
      <c r="F170" s="264"/>
      <c r="G170" s="6" t="s">
        <v>104</v>
      </c>
      <c r="H170" s="6" t="s">
        <v>78</v>
      </c>
      <c r="I170" s="6" t="s">
        <v>21</v>
      </c>
      <c r="J170" s="22" t="s">
        <v>57</v>
      </c>
      <c r="K170" s="6" t="s">
        <v>11</v>
      </c>
      <c r="L170" s="51">
        <f>L171</f>
        <v>0</v>
      </c>
    </row>
    <row r="171" spans="1:12" ht="16.5" customHeight="1" hidden="1" thickBot="1">
      <c r="A171" s="347" t="s">
        <v>103</v>
      </c>
      <c r="B171" s="263"/>
      <c r="C171" s="263"/>
      <c r="D171" s="263"/>
      <c r="E171" s="263"/>
      <c r="F171" s="264"/>
      <c r="G171" s="6" t="s">
        <v>104</v>
      </c>
      <c r="H171" s="6" t="s">
        <v>78</v>
      </c>
      <c r="I171" s="6" t="s">
        <v>21</v>
      </c>
      <c r="J171" s="22" t="s">
        <v>57</v>
      </c>
      <c r="K171" s="6" t="s">
        <v>105</v>
      </c>
      <c r="L171" s="51"/>
    </row>
    <row r="172" spans="1:12" ht="16.5" customHeight="1" hidden="1" thickBot="1">
      <c r="A172" s="220" t="s">
        <v>98</v>
      </c>
      <c r="B172" s="248"/>
      <c r="C172" s="248"/>
      <c r="D172" s="248"/>
      <c r="E172" s="248"/>
      <c r="F172" s="249"/>
      <c r="G172" s="7">
        <v>703</v>
      </c>
      <c r="H172" s="6" t="s">
        <v>78</v>
      </c>
      <c r="I172" s="6" t="s">
        <v>21</v>
      </c>
      <c r="J172" s="22" t="s">
        <v>143</v>
      </c>
      <c r="K172" s="6" t="s">
        <v>11</v>
      </c>
      <c r="L172" s="51">
        <f>L173</f>
        <v>0</v>
      </c>
    </row>
    <row r="173" spans="1:12" ht="16.5" customHeight="1" hidden="1" thickBot="1">
      <c r="A173" s="220" t="s">
        <v>99</v>
      </c>
      <c r="B173" s="248"/>
      <c r="C173" s="248"/>
      <c r="D173" s="248"/>
      <c r="E173" s="248"/>
      <c r="F173" s="249"/>
      <c r="G173" s="7">
        <v>703</v>
      </c>
      <c r="H173" s="6" t="s">
        <v>78</v>
      </c>
      <c r="I173" s="6" t="s">
        <v>21</v>
      </c>
      <c r="J173" s="22" t="s">
        <v>128</v>
      </c>
      <c r="K173" s="6" t="s">
        <v>11</v>
      </c>
      <c r="L173" s="51">
        <f>L179</f>
        <v>0</v>
      </c>
    </row>
    <row r="174" spans="1:12" ht="16.5" customHeight="1" hidden="1" thickBot="1">
      <c r="A174" s="231" t="s">
        <v>38</v>
      </c>
      <c r="B174" s="268"/>
      <c r="C174" s="268"/>
      <c r="D174" s="268"/>
      <c r="E174" s="268"/>
      <c r="F174" s="269"/>
      <c r="G174" s="7">
        <v>703</v>
      </c>
      <c r="H174" s="3" t="s">
        <v>58</v>
      </c>
      <c r="I174" s="6" t="s">
        <v>9</v>
      </c>
      <c r="J174" s="21" t="s">
        <v>10</v>
      </c>
      <c r="K174" s="6" t="s">
        <v>11</v>
      </c>
      <c r="L174" s="50">
        <f>L175</f>
        <v>0</v>
      </c>
    </row>
    <row r="175" spans="1:12" ht="16.5" customHeight="1" hidden="1" thickBot="1">
      <c r="A175" s="220" t="s">
        <v>59</v>
      </c>
      <c r="B175" s="248"/>
      <c r="C175" s="248"/>
      <c r="D175" s="248"/>
      <c r="E175" s="248"/>
      <c r="F175" s="249"/>
      <c r="G175" s="7">
        <v>703</v>
      </c>
      <c r="H175" s="3" t="s">
        <v>58</v>
      </c>
      <c r="I175" s="6" t="s">
        <v>8</v>
      </c>
      <c r="J175" s="21" t="s">
        <v>10</v>
      </c>
      <c r="K175" s="6" t="s">
        <v>11</v>
      </c>
      <c r="L175" s="51">
        <f>L176</f>
        <v>0</v>
      </c>
    </row>
    <row r="176" spans="1:12" ht="16.5" customHeight="1" hidden="1" thickBot="1">
      <c r="A176" s="220" t="s">
        <v>39</v>
      </c>
      <c r="B176" s="248"/>
      <c r="C176" s="248"/>
      <c r="D176" s="248"/>
      <c r="E176" s="248"/>
      <c r="F176" s="249"/>
      <c r="G176" s="7">
        <v>703</v>
      </c>
      <c r="H176" s="6" t="s">
        <v>58</v>
      </c>
      <c r="I176" s="6" t="s">
        <v>8</v>
      </c>
      <c r="J176" s="22" t="s">
        <v>40</v>
      </c>
      <c r="K176" s="6" t="s">
        <v>11</v>
      </c>
      <c r="L176" s="51">
        <f>L177</f>
        <v>0</v>
      </c>
    </row>
    <row r="177" spans="1:12" ht="16.5" customHeight="1" hidden="1" thickBot="1">
      <c r="A177" s="220" t="s">
        <v>39</v>
      </c>
      <c r="B177" s="248"/>
      <c r="C177" s="248"/>
      <c r="D177" s="248"/>
      <c r="E177" s="248"/>
      <c r="F177" s="249"/>
      <c r="G177" s="7">
        <v>703</v>
      </c>
      <c r="H177" s="6" t="s">
        <v>58</v>
      </c>
      <c r="I177" s="6" t="s">
        <v>8</v>
      </c>
      <c r="J177" s="22" t="s">
        <v>60</v>
      </c>
      <c r="K177" s="6" t="s">
        <v>11</v>
      </c>
      <c r="L177" s="51">
        <f>L231</f>
        <v>0</v>
      </c>
    </row>
    <row r="178" spans="1:12" ht="16.5" hidden="1" thickBot="1">
      <c r="A178" s="220" t="s">
        <v>99</v>
      </c>
      <c r="B178" s="263"/>
      <c r="C178" s="263"/>
      <c r="D178" s="263"/>
      <c r="E178" s="263"/>
      <c r="F178" s="264"/>
      <c r="G178" s="7">
        <v>703</v>
      </c>
      <c r="H178" s="6" t="s">
        <v>78</v>
      </c>
      <c r="I178" s="6" t="s">
        <v>21</v>
      </c>
      <c r="J178" s="22" t="s">
        <v>142</v>
      </c>
      <c r="K178" s="6" t="s">
        <v>11</v>
      </c>
      <c r="L178" s="51">
        <f>L179</f>
        <v>0</v>
      </c>
    </row>
    <row r="179" spans="1:12" ht="16.5" customHeight="1" hidden="1" thickBot="1">
      <c r="A179" s="243" t="s">
        <v>100</v>
      </c>
      <c r="B179" s="244"/>
      <c r="C179" s="244"/>
      <c r="D179" s="244"/>
      <c r="E179" s="244"/>
      <c r="F179" s="245"/>
      <c r="G179" s="7">
        <v>703</v>
      </c>
      <c r="H179" s="6" t="s">
        <v>78</v>
      </c>
      <c r="I179" s="6" t="s">
        <v>21</v>
      </c>
      <c r="J179" s="22" t="s">
        <v>142</v>
      </c>
      <c r="K179" s="6" t="s">
        <v>79</v>
      </c>
      <c r="L179" s="51">
        <v>0</v>
      </c>
    </row>
    <row r="180" spans="1:12" ht="16.5" customHeight="1" hidden="1" thickBot="1">
      <c r="A180" s="243" t="s">
        <v>115</v>
      </c>
      <c r="B180" s="261"/>
      <c r="C180" s="261"/>
      <c r="D180" s="261"/>
      <c r="E180" s="261"/>
      <c r="F180" s="262"/>
      <c r="G180" s="7">
        <v>703</v>
      </c>
      <c r="H180" s="6" t="s">
        <v>78</v>
      </c>
      <c r="I180" s="6" t="s">
        <v>21</v>
      </c>
      <c r="J180" s="22" t="s">
        <v>116</v>
      </c>
      <c r="K180" s="6" t="s">
        <v>11</v>
      </c>
      <c r="L180" s="51"/>
    </row>
    <row r="181" spans="1:12" ht="16.5" customHeight="1" hidden="1" thickBot="1">
      <c r="A181" s="243" t="s">
        <v>100</v>
      </c>
      <c r="B181" s="261"/>
      <c r="C181" s="261"/>
      <c r="D181" s="261"/>
      <c r="E181" s="261"/>
      <c r="F181" s="262"/>
      <c r="G181" s="7">
        <v>703</v>
      </c>
      <c r="H181" s="6" t="s">
        <v>78</v>
      </c>
      <c r="I181" s="6" t="s">
        <v>21</v>
      </c>
      <c r="J181" s="22" t="s">
        <v>116</v>
      </c>
      <c r="K181" s="6" t="s">
        <v>79</v>
      </c>
      <c r="L181" s="51"/>
    </row>
    <row r="182" spans="1:12" ht="16.5" customHeight="1" hidden="1" thickBot="1">
      <c r="A182" s="243" t="s">
        <v>117</v>
      </c>
      <c r="B182" s="261"/>
      <c r="C182" s="261"/>
      <c r="D182" s="261"/>
      <c r="E182" s="261"/>
      <c r="F182" s="262"/>
      <c r="G182" s="7">
        <v>703</v>
      </c>
      <c r="H182" s="6" t="s">
        <v>78</v>
      </c>
      <c r="I182" s="6" t="s">
        <v>21</v>
      </c>
      <c r="J182" s="22" t="s">
        <v>118</v>
      </c>
      <c r="K182" s="6" t="s">
        <v>11</v>
      </c>
      <c r="L182" s="51"/>
    </row>
    <row r="183" spans="1:12" ht="16.5" customHeight="1" hidden="1" thickBot="1">
      <c r="A183" s="243" t="s">
        <v>100</v>
      </c>
      <c r="B183" s="261"/>
      <c r="C183" s="261"/>
      <c r="D183" s="261"/>
      <c r="E183" s="261"/>
      <c r="F183" s="262"/>
      <c r="G183" s="7">
        <v>703</v>
      </c>
      <c r="H183" s="6" t="s">
        <v>78</v>
      </c>
      <c r="I183" s="6" t="s">
        <v>21</v>
      </c>
      <c r="J183" s="22" t="s">
        <v>118</v>
      </c>
      <c r="K183" s="6" t="s">
        <v>79</v>
      </c>
      <c r="L183" s="51"/>
    </row>
    <row r="184" spans="1:12" ht="16.5" customHeight="1" hidden="1" thickBot="1">
      <c r="A184" s="243"/>
      <c r="B184" s="261"/>
      <c r="C184" s="261"/>
      <c r="D184" s="261"/>
      <c r="E184" s="261"/>
      <c r="F184" s="262"/>
      <c r="G184" s="7"/>
      <c r="H184" s="6"/>
      <c r="I184" s="6"/>
      <c r="J184" s="22"/>
      <c r="K184" s="6"/>
      <c r="L184" s="51"/>
    </row>
    <row r="185" spans="1:12" ht="16.5" customHeight="1" hidden="1" thickBot="1">
      <c r="A185" s="243"/>
      <c r="B185" s="261"/>
      <c r="C185" s="261"/>
      <c r="D185" s="261"/>
      <c r="E185" s="261"/>
      <c r="F185" s="262"/>
      <c r="G185" s="7"/>
      <c r="H185" s="6"/>
      <c r="I185" s="6"/>
      <c r="J185" s="22"/>
      <c r="K185" s="6"/>
      <c r="L185" s="51"/>
    </row>
    <row r="186" spans="1:12" ht="16.5" hidden="1" thickBot="1">
      <c r="A186" s="243" t="s">
        <v>106</v>
      </c>
      <c r="B186" s="261"/>
      <c r="C186" s="261"/>
      <c r="D186" s="261"/>
      <c r="E186" s="261"/>
      <c r="F186" s="262"/>
      <c r="G186" s="4">
        <v>703</v>
      </c>
      <c r="H186" s="3" t="s">
        <v>58</v>
      </c>
      <c r="I186" s="3" t="s">
        <v>9</v>
      </c>
      <c r="J186" s="21" t="s">
        <v>10</v>
      </c>
      <c r="K186" s="3" t="s">
        <v>11</v>
      </c>
      <c r="L186" s="50">
        <f>L187</f>
        <v>0</v>
      </c>
    </row>
    <row r="187" spans="1:12" ht="16.5" hidden="1" thickBot="1">
      <c r="A187" s="243" t="s">
        <v>106</v>
      </c>
      <c r="B187" s="261"/>
      <c r="C187" s="261"/>
      <c r="D187" s="261"/>
      <c r="E187" s="261"/>
      <c r="F187" s="262"/>
      <c r="G187" s="7">
        <v>703</v>
      </c>
      <c r="H187" s="6" t="s">
        <v>58</v>
      </c>
      <c r="I187" s="6" t="s">
        <v>8</v>
      </c>
      <c r="J187" s="22" t="s">
        <v>10</v>
      </c>
      <c r="K187" s="6" t="s">
        <v>11</v>
      </c>
      <c r="L187" s="51">
        <f>L188</f>
        <v>0</v>
      </c>
    </row>
    <row r="188" spans="1:12" ht="16.5" customHeight="1" hidden="1" thickBot="1">
      <c r="A188" s="243" t="s">
        <v>107</v>
      </c>
      <c r="B188" s="261"/>
      <c r="C188" s="261"/>
      <c r="D188" s="261"/>
      <c r="E188" s="261"/>
      <c r="F188" s="262"/>
      <c r="G188" s="7">
        <v>703</v>
      </c>
      <c r="H188" s="6" t="s">
        <v>108</v>
      </c>
      <c r="I188" s="6" t="s">
        <v>8</v>
      </c>
      <c r="J188" s="22" t="s">
        <v>109</v>
      </c>
      <c r="K188" s="6" t="s">
        <v>11</v>
      </c>
      <c r="L188" s="51">
        <f>L190+L189</f>
        <v>0</v>
      </c>
    </row>
    <row r="189" spans="1:12" ht="16.5" customHeight="1" hidden="1" thickBot="1">
      <c r="A189" s="243" t="s">
        <v>124</v>
      </c>
      <c r="B189" s="261"/>
      <c r="C189" s="261"/>
      <c r="D189" s="261"/>
      <c r="E189" s="261"/>
      <c r="F189" s="262"/>
      <c r="G189" s="7">
        <v>703</v>
      </c>
      <c r="H189" s="6" t="s">
        <v>108</v>
      </c>
      <c r="I189" s="6" t="s">
        <v>8</v>
      </c>
      <c r="J189" s="22" t="s">
        <v>109</v>
      </c>
      <c r="K189" s="6" t="s">
        <v>65</v>
      </c>
      <c r="L189" s="51">
        <v>0</v>
      </c>
    </row>
    <row r="190" spans="1:12" ht="16.5" customHeight="1" hidden="1" thickBot="1">
      <c r="A190" s="258" t="s">
        <v>111</v>
      </c>
      <c r="B190" s="259"/>
      <c r="C190" s="259"/>
      <c r="D190" s="259"/>
      <c r="E190" s="259"/>
      <c r="F190" s="260"/>
      <c r="G190" s="7">
        <v>703</v>
      </c>
      <c r="H190" s="6" t="s">
        <v>108</v>
      </c>
      <c r="I190" s="6" t="s">
        <v>8</v>
      </c>
      <c r="J190" s="22" t="s">
        <v>109</v>
      </c>
      <c r="K190" s="6" t="s">
        <v>126</v>
      </c>
      <c r="L190" s="51">
        <v>0</v>
      </c>
    </row>
    <row r="191" spans="1:12" ht="21" customHeight="1" hidden="1">
      <c r="A191" s="240" t="s">
        <v>235</v>
      </c>
      <c r="B191" s="253"/>
      <c r="C191" s="253"/>
      <c r="D191" s="253"/>
      <c r="E191" s="253"/>
      <c r="F191" s="254"/>
      <c r="G191" s="124">
        <v>703</v>
      </c>
      <c r="H191" s="60">
        <v>11</v>
      </c>
      <c r="I191" s="60" t="s">
        <v>19</v>
      </c>
      <c r="J191" s="60" t="s">
        <v>161</v>
      </c>
      <c r="K191" s="60" t="s">
        <v>11</v>
      </c>
      <c r="L191" s="123">
        <f>L192</f>
        <v>0</v>
      </c>
    </row>
    <row r="192" spans="1:12" ht="51.75" customHeight="1" hidden="1">
      <c r="A192" s="226" t="s">
        <v>234</v>
      </c>
      <c r="B192" s="227"/>
      <c r="C192" s="227"/>
      <c r="D192" s="227"/>
      <c r="E192" s="227"/>
      <c r="F192" s="228"/>
      <c r="G192" s="2">
        <v>703</v>
      </c>
      <c r="H192" s="13" t="s">
        <v>58</v>
      </c>
      <c r="I192" s="13" t="s">
        <v>19</v>
      </c>
      <c r="J192" s="13" t="s">
        <v>233</v>
      </c>
      <c r="K192" s="13" t="s">
        <v>11</v>
      </c>
      <c r="L192" s="55">
        <f>L193</f>
        <v>0</v>
      </c>
    </row>
    <row r="193" spans="1:12" ht="33.75" customHeight="1" hidden="1">
      <c r="A193" s="243" t="s">
        <v>199</v>
      </c>
      <c r="B193" s="246"/>
      <c r="C193" s="246"/>
      <c r="D193" s="246"/>
      <c r="E193" s="246"/>
      <c r="F193" s="247"/>
      <c r="G193" s="2">
        <v>703</v>
      </c>
      <c r="H193" s="13" t="s">
        <v>58</v>
      </c>
      <c r="I193" s="13" t="s">
        <v>19</v>
      </c>
      <c r="J193" s="13" t="s">
        <v>233</v>
      </c>
      <c r="K193" s="13" t="s">
        <v>201</v>
      </c>
      <c r="L193" s="55">
        <f>L194</f>
        <v>0</v>
      </c>
    </row>
    <row r="194" spans="1:12" ht="41.25" customHeight="1" hidden="1" thickBot="1">
      <c r="A194" s="258" t="s">
        <v>111</v>
      </c>
      <c r="B194" s="259"/>
      <c r="C194" s="259"/>
      <c r="D194" s="259"/>
      <c r="E194" s="259"/>
      <c r="F194" s="260"/>
      <c r="G194" s="2">
        <v>703</v>
      </c>
      <c r="H194" s="13" t="s">
        <v>58</v>
      </c>
      <c r="I194" s="13" t="s">
        <v>19</v>
      </c>
      <c r="J194" s="13" t="s">
        <v>233</v>
      </c>
      <c r="K194" s="13" t="s">
        <v>200</v>
      </c>
      <c r="L194" s="55">
        <v>0</v>
      </c>
    </row>
    <row r="195" spans="1:12" ht="21" customHeight="1" hidden="1">
      <c r="A195" s="240" t="s">
        <v>238</v>
      </c>
      <c r="B195" s="253"/>
      <c r="C195" s="253"/>
      <c r="D195" s="253"/>
      <c r="E195" s="253"/>
      <c r="F195" s="254"/>
      <c r="G195" s="60">
        <v>703</v>
      </c>
      <c r="H195" s="60" t="s">
        <v>31</v>
      </c>
      <c r="I195" s="60" t="s">
        <v>19</v>
      </c>
      <c r="J195" s="3" t="s">
        <v>161</v>
      </c>
      <c r="K195" s="60" t="s">
        <v>11</v>
      </c>
      <c r="L195" s="123">
        <f>L196</f>
        <v>0</v>
      </c>
    </row>
    <row r="196" spans="1:12" ht="34.5" customHeight="1" hidden="1">
      <c r="A196" s="226" t="s">
        <v>169</v>
      </c>
      <c r="B196" s="227"/>
      <c r="C196" s="227"/>
      <c r="D196" s="227"/>
      <c r="E196" s="227"/>
      <c r="F196" s="228"/>
      <c r="G196" s="13" t="s">
        <v>104</v>
      </c>
      <c r="H196" s="13" t="s">
        <v>31</v>
      </c>
      <c r="I196" s="13" t="s">
        <v>19</v>
      </c>
      <c r="J196" s="6" t="s">
        <v>168</v>
      </c>
      <c r="K196" s="13" t="s">
        <v>11</v>
      </c>
      <c r="L196" s="55"/>
    </row>
    <row r="197" spans="1:12" ht="66.75" customHeight="1" hidden="1">
      <c r="A197" s="243" t="s">
        <v>208</v>
      </c>
      <c r="B197" s="246"/>
      <c r="C197" s="246"/>
      <c r="D197" s="246"/>
      <c r="E197" s="246"/>
      <c r="F197" s="247"/>
      <c r="G197" s="13" t="s">
        <v>104</v>
      </c>
      <c r="H197" s="13" t="s">
        <v>31</v>
      </c>
      <c r="I197" s="13" t="s">
        <v>19</v>
      </c>
      <c r="J197" s="6" t="s">
        <v>168</v>
      </c>
      <c r="K197" s="13" t="s">
        <v>207</v>
      </c>
      <c r="L197" s="55"/>
    </row>
    <row r="198" spans="1:12" ht="20.25" customHeight="1" hidden="1">
      <c r="A198" s="243" t="s">
        <v>214</v>
      </c>
      <c r="B198" s="246"/>
      <c r="C198" s="246"/>
      <c r="D198" s="246"/>
      <c r="E198" s="246"/>
      <c r="F198" s="247"/>
      <c r="G198" s="13" t="s">
        <v>104</v>
      </c>
      <c r="H198" s="13" t="s">
        <v>31</v>
      </c>
      <c r="I198" s="13" t="s">
        <v>19</v>
      </c>
      <c r="J198" s="6" t="s">
        <v>168</v>
      </c>
      <c r="K198" s="13" t="s">
        <v>213</v>
      </c>
      <c r="L198" s="55"/>
    </row>
    <row r="199" spans="1:12" ht="31.5" customHeight="1" hidden="1">
      <c r="A199" s="226" t="s">
        <v>199</v>
      </c>
      <c r="B199" s="227"/>
      <c r="C199" s="227"/>
      <c r="D199" s="227"/>
      <c r="E199" s="227"/>
      <c r="F199" s="228"/>
      <c r="G199" s="13" t="s">
        <v>104</v>
      </c>
      <c r="H199" s="13" t="s">
        <v>31</v>
      </c>
      <c r="I199" s="13" t="s">
        <v>19</v>
      </c>
      <c r="J199" s="6" t="s">
        <v>168</v>
      </c>
      <c r="K199" s="13" t="s">
        <v>201</v>
      </c>
      <c r="L199" s="55"/>
    </row>
    <row r="200" spans="1:12" ht="41.25" customHeight="1" hidden="1" thickBot="1">
      <c r="A200" s="226" t="s">
        <v>111</v>
      </c>
      <c r="B200" s="227"/>
      <c r="C200" s="227"/>
      <c r="D200" s="227"/>
      <c r="E200" s="227"/>
      <c r="F200" s="228"/>
      <c r="G200" s="13" t="s">
        <v>104</v>
      </c>
      <c r="H200" s="13" t="s">
        <v>31</v>
      </c>
      <c r="I200" s="13" t="s">
        <v>19</v>
      </c>
      <c r="J200" s="6" t="s">
        <v>168</v>
      </c>
      <c r="K200" s="13" t="s">
        <v>200</v>
      </c>
      <c r="L200" s="126"/>
    </row>
    <row r="201" spans="1:12" ht="63.75" customHeight="1" thickBot="1">
      <c r="A201" s="265" t="s">
        <v>112</v>
      </c>
      <c r="B201" s="274"/>
      <c r="C201" s="274"/>
      <c r="D201" s="274"/>
      <c r="E201" s="274"/>
      <c r="F201" s="275"/>
      <c r="G201" s="4">
        <v>703</v>
      </c>
      <c r="H201" s="3" t="s">
        <v>9</v>
      </c>
      <c r="I201" s="3" t="s">
        <v>9</v>
      </c>
      <c r="J201" s="3" t="s">
        <v>161</v>
      </c>
      <c r="K201" s="3" t="s">
        <v>11</v>
      </c>
      <c r="L201" s="50">
        <f>L202</f>
        <v>6499857.100000001</v>
      </c>
    </row>
    <row r="202" spans="1:12" ht="19.5" customHeight="1" thickBot="1">
      <c r="A202" s="231" t="s">
        <v>101</v>
      </c>
      <c r="B202" s="268"/>
      <c r="C202" s="268"/>
      <c r="D202" s="268"/>
      <c r="E202" s="268"/>
      <c r="F202" s="269"/>
      <c r="G202" s="7">
        <v>703</v>
      </c>
      <c r="H202" s="3" t="s">
        <v>31</v>
      </c>
      <c r="I202" s="3" t="s">
        <v>9</v>
      </c>
      <c r="J202" s="3" t="s">
        <v>161</v>
      </c>
      <c r="K202" s="3" t="s">
        <v>11</v>
      </c>
      <c r="L202" s="50">
        <f>L203+L264</f>
        <v>6499857.100000001</v>
      </c>
    </row>
    <row r="203" spans="1:12" ht="19.5" customHeight="1" thickBot="1">
      <c r="A203" s="231" t="s">
        <v>32</v>
      </c>
      <c r="B203" s="268"/>
      <c r="C203" s="268"/>
      <c r="D203" s="268"/>
      <c r="E203" s="268"/>
      <c r="F203" s="269"/>
      <c r="G203" s="7">
        <v>703</v>
      </c>
      <c r="H203" s="3" t="s">
        <v>31</v>
      </c>
      <c r="I203" s="3" t="s">
        <v>8</v>
      </c>
      <c r="J203" s="3" t="s">
        <v>161</v>
      </c>
      <c r="K203" s="3" t="s">
        <v>11</v>
      </c>
      <c r="L203" s="50">
        <f>L215++L227+L205+L207+L240+L262</f>
        <v>4765723.49</v>
      </c>
    </row>
    <row r="204" spans="1:12" ht="16.5" customHeight="1" hidden="1" thickBot="1">
      <c r="A204" s="270" t="s">
        <v>102</v>
      </c>
      <c r="B204" s="280"/>
      <c r="C204" s="280"/>
      <c r="D204" s="280"/>
      <c r="E204" s="280"/>
      <c r="F204" s="281"/>
      <c r="G204" s="7">
        <v>703</v>
      </c>
      <c r="H204" s="3" t="s">
        <v>31</v>
      </c>
      <c r="I204" s="3" t="s">
        <v>8</v>
      </c>
      <c r="J204" s="3" t="s">
        <v>168</v>
      </c>
      <c r="K204" s="3" t="s">
        <v>11</v>
      </c>
      <c r="L204" s="50">
        <v>0</v>
      </c>
    </row>
    <row r="205" spans="1:12" ht="16.5" customHeight="1" hidden="1" thickBot="1">
      <c r="A205" s="270" t="s">
        <v>123</v>
      </c>
      <c r="B205" s="261"/>
      <c r="C205" s="261"/>
      <c r="D205" s="261"/>
      <c r="E205" s="261"/>
      <c r="F205" s="262"/>
      <c r="G205" s="7">
        <v>703</v>
      </c>
      <c r="H205" s="3" t="s">
        <v>31</v>
      </c>
      <c r="I205" s="3" t="s">
        <v>8</v>
      </c>
      <c r="J205" s="21" t="s">
        <v>125</v>
      </c>
      <c r="K205" s="3" t="s">
        <v>11</v>
      </c>
      <c r="L205" s="50">
        <f>L206</f>
        <v>0</v>
      </c>
    </row>
    <row r="206" spans="1:12" ht="16.5" customHeight="1" hidden="1" thickBot="1">
      <c r="A206" s="243" t="s">
        <v>124</v>
      </c>
      <c r="B206" s="261"/>
      <c r="C206" s="261"/>
      <c r="D206" s="261"/>
      <c r="E206" s="261"/>
      <c r="F206" s="262"/>
      <c r="G206" s="7">
        <v>703</v>
      </c>
      <c r="H206" s="6" t="s">
        <v>31</v>
      </c>
      <c r="I206" s="6" t="s">
        <v>8</v>
      </c>
      <c r="J206" s="22" t="s">
        <v>125</v>
      </c>
      <c r="K206" s="6" t="s">
        <v>126</v>
      </c>
      <c r="L206" s="51">
        <v>0</v>
      </c>
    </row>
    <row r="207" spans="1:12" s="18" customFormat="1" ht="48.75" customHeight="1" thickBot="1">
      <c r="A207" s="270" t="s">
        <v>196</v>
      </c>
      <c r="B207" s="271"/>
      <c r="C207" s="271"/>
      <c r="D207" s="271"/>
      <c r="E207" s="271"/>
      <c r="F207" s="272"/>
      <c r="G207" s="4">
        <v>703</v>
      </c>
      <c r="H207" s="3" t="s">
        <v>31</v>
      </c>
      <c r="I207" s="3" t="s">
        <v>8</v>
      </c>
      <c r="J207" s="21">
        <v>1110271110</v>
      </c>
      <c r="K207" s="3" t="s">
        <v>11</v>
      </c>
      <c r="L207" s="50">
        <f>L208+L212</f>
        <v>495905.76</v>
      </c>
    </row>
    <row r="208" spans="1:12" s="18" customFormat="1" ht="67.5" customHeight="1" thickBot="1">
      <c r="A208" s="243" t="s">
        <v>208</v>
      </c>
      <c r="B208" s="246"/>
      <c r="C208" s="246"/>
      <c r="D208" s="246"/>
      <c r="E208" s="246"/>
      <c r="F208" s="247"/>
      <c r="G208" s="7">
        <v>703</v>
      </c>
      <c r="H208" s="6" t="s">
        <v>31</v>
      </c>
      <c r="I208" s="6" t="s">
        <v>8</v>
      </c>
      <c r="J208" s="22">
        <v>1110271110</v>
      </c>
      <c r="K208" s="6" t="s">
        <v>207</v>
      </c>
      <c r="L208" s="51">
        <f>380880+115025.76</f>
        <v>495905.76</v>
      </c>
    </row>
    <row r="209" spans="1:12" s="18" customFormat="1" ht="16.5" hidden="1" thickBot="1">
      <c r="A209" s="243" t="s">
        <v>214</v>
      </c>
      <c r="B209" s="246"/>
      <c r="C209" s="246"/>
      <c r="D209" s="246"/>
      <c r="E209" s="246"/>
      <c r="F209" s="247"/>
      <c r="G209" s="7">
        <v>703</v>
      </c>
      <c r="H209" s="6" t="s">
        <v>31</v>
      </c>
      <c r="I209" s="6" t="s">
        <v>8</v>
      </c>
      <c r="J209" s="22">
        <v>1110271110</v>
      </c>
      <c r="K209" s="6" t="s">
        <v>213</v>
      </c>
      <c r="L209" s="51">
        <v>0</v>
      </c>
    </row>
    <row r="210" spans="1:12" ht="16.5" hidden="1" thickBot="1">
      <c r="A210" s="220" t="s">
        <v>170</v>
      </c>
      <c r="B210" s="248"/>
      <c r="C210" s="248"/>
      <c r="D210" s="248"/>
      <c r="E210" s="248"/>
      <c r="F210" s="249"/>
      <c r="G210" s="7">
        <v>703</v>
      </c>
      <c r="H210" s="6" t="s">
        <v>31</v>
      </c>
      <c r="I210" s="6" t="s">
        <v>8</v>
      </c>
      <c r="J210" s="22">
        <v>1110271110</v>
      </c>
      <c r="K210" s="6" t="s">
        <v>76</v>
      </c>
      <c r="L210" s="51">
        <v>326880</v>
      </c>
    </row>
    <row r="211" spans="1:12" ht="16.5" customHeight="1" hidden="1" thickBot="1">
      <c r="A211" s="220" t="s">
        <v>171</v>
      </c>
      <c r="B211" s="263"/>
      <c r="C211" s="263"/>
      <c r="D211" s="263"/>
      <c r="E211" s="263"/>
      <c r="F211" s="264"/>
      <c r="G211" s="7">
        <v>703</v>
      </c>
      <c r="H211" s="6" t="s">
        <v>31</v>
      </c>
      <c r="I211" s="6" t="s">
        <v>8</v>
      </c>
      <c r="J211" s="22">
        <v>1110271110</v>
      </c>
      <c r="K211" s="6" t="s">
        <v>172</v>
      </c>
      <c r="L211" s="51">
        <v>98717.76</v>
      </c>
    </row>
    <row r="212" spans="1:12" ht="31.5" customHeight="1" hidden="1" thickBot="1">
      <c r="A212" s="243" t="s">
        <v>202</v>
      </c>
      <c r="B212" s="246"/>
      <c r="C212" s="246"/>
      <c r="D212" s="246"/>
      <c r="E212" s="246"/>
      <c r="F212" s="247"/>
      <c r="G212" s="7">
        <v>703</v>
      </c>
      <c r="H212" s="6" t="s">
        <v>31</v>
      </c>
      <c r="I212" s="6" t="s">
        <v>8</v>
      </c>
      <c r="J212" s="22">
        <v>1110271110</v>
      </c>
      <c r="K212" s="6" t="s">
        <v>201</v>
      </c>
      <c r="L212" s="51">
        <f>L213</f>
        <v>0</v>
      </c>
    </row>
    <row r="213" spans="1:12" ht="31.5" customHeight="1" hidden="1" thickBot="1">
      <c r="A213" s="243" t="s">
        <v>199</v>
      </c>
      <c r="B213" s="246"/>
      <c r="C213" s="246"/>
      <c r="D213" s="246"/>
      <c r="E213" s="246"/>
      <c r="F213" s="247"/>
      <c r="G213" s="7">
        <v>703</v>
      </c>
      <c r="H213" s="6" t="s">
        <v>31</v>
      </c>
      <c r="I213" s="6" t="s">
        <v>8</v>
      </c>
      <c r="J213" s="22">
        <v>1110271110</v>
      </c>
      <c r="K213" s="6" t="s">
        <v>200</v>
      </c>
      <c r="L213" s="51">
        <v>0</v>
      </c>
    </row>
    <row r="214" spans="1:12" ht="16.5" customHeight="1" hidden="1" thickBot="1">
      <c r="A214" s="258" t="s">
        <v>111</v>
      </c>
      <c r="B214" s="259"/>
      <c r="C214" s="259"/>
      <c r="D214" s="259"/>
      <c r="E214" s="259"/>
      <c r="F214" s="260"/>
      <c r="G214" s="7">
        <v>703</v>
      </c>
      <c r="H214" s="6" t="s">
        <v>31</v>
      </c>
      <c r="I214" s="6" t="s">
        <v>8</v>
      </c>
      <c r="J214" s="22">
        <v>1110271110</v>
      </c>
      <c r="K214" s="6" t="s">
        <v>65</v>
      </c>
      <c r="L214" s="51">
        <v>18772.24</v>
      </c>
    </row>
    <row r="215" spans="1:12" s="18" customFormat="1" ht="34.5" customHeight="1" thickBot="1">
      <c r="A215" s="231" t="s">
        <v>169</v>
      </c>
      <c r="B215" s="268"/>
      <c r="C215" s="268"/>
      <c r="D215" s="268"/>
      <c r="E215" s="268"/>
      <c r="F215" s="269"/>
      <c r="G215" s="4">
        <v>703</v>
      </c>
      <c r="H215" s="3" t="s">
        <v>31</v>
      </c>
      <c r="I215" s="3" t="s">
        <v>8</v>
      </c>
      <c r="J215" s="3" t="s">
        <v>168</v>
      </c>
      <c r="K215" s="3" t="s">
        <v>11</v>
      </c>
      <c r="L215" s="50">
        <f>L216+L221+L236</f>
        <v>3592224.11</v>
      </c>
    </row>
    <row r="216" spans="1:12" s="18" customFormat="1" ht="66.75" customHeight="1" thickBot="1">
      <c r="A216" s="243" t="s">
        <v>208</v>
      </c>
      <c r="B216" s="246"/>
      <c r="C216" s="246"/>
      <c r="D216" s="246"/>
      <c r="E216" s="246"/>
      <c r="F216" s="247"/>
      <c r="G216" s="7">
        <v>703</v>
      </c>
      <c r="H216" s="6" t="s">
        <v>31</v>
      </c>
      <c r="I216" s="6" t="s">
        <v>8</v>
      </c>
      <c r="J216" s="6" t="s">
        <v>168</v>
      </c>
      <c r="K216" s="6" t="s">
        <v>207</v>
      </c>
      <c r="L216" s="51">
        <f>2217374.4+669647.07</f>
        <v>2887021.4699999997</v>
      </c>
    </row>
    <row r="217" spans="1:12" s="18" customFormat="1" ht="22.5" customHeight="1" hidden="1" thickBot="1">
      <c r="A217" s="243" t="s">
        <v>214</v>
      </c>
      <c r="B217" s="246"/>
      <c r="C217" s="246"/>
      <c r="D217" s="246"/>
      <c r="E217" s="246"/>
      <c r="F217" s="247"/>
      <c r="G217" s="7">
        <v>703</v>
      </c>
      <c r="H217" s="6" t="s">
        <v>31</v>
      </c>
      <c r="I217" s="6" t="s">
        <v>8</v>
      </c>
      <c r="J217" s="6" t="s">
        <v>168</v>
      </c>
      <c r="K217" s="6" t="s">
        <v>213</v>
      </c>
      <c r="L217" s="51">
        <v>0</v>
      </c>
    </row>
    <row r="218" spans="1:12" ht="16.5" customHeight="1" hidden="1" thickBot="1">
      <c r="A218" s="220" t="s">
        <v>170</v>
      </c>
      <c r="B218" s="248"/>
      <c r="C218" s="248"/>
      <c r="D218" s="248"/>
      <c r="E218" s="248"/>
      <c r="F218" s="249"/>
      <c r="G218" s="7">
        <v>703</v>
      </c>
      <c r="H218" s="6" t="s">
        <v>31</v>
      </c>
      <c r="I218" s="6" t="s">
        <v>8</v>
      </c>
      <c r="J218" s="6" t="s">
        <v>168</v>
      </c>
      <c r="K218" s="6" t="s">
        <v>76</v>
      </c>
      <c r="L218" s="51">
        <f>544800+108960</f>
        <v>653760</v>
      </c>
    </row>
    <row r="219" spans="1:12" ht="16.5" customHeight="1" hidden="1" thickBot="1">
      <c r="A219" s="220" t="s">
        <v>71</v>
      </c>
      <c r="B219" s="248"/>
      <c r="C219" s="248"/>
      <c r="D219" s="248"/>
      <c r="E219" s="248"/>
      <c r="F219" s="249"/>
      <c r="G219" s="7">
        <v>703</v>
      </c>
      <c r="H219" s="6" t="s">
        <v>31</v>
      </c>
      <c r="I219" s="6" t="s">
        <v>8</v>
      </c>
      <c r="J219" s="6" t="s">
        <v>168</v>
      </c>
      <c r="K219" s="6" t="s">
        <v>64</v>
      </c>
      <c r="L219" s="51">
        <v>0</v>
      </c>
    </row>
    <row r="220" spans="1:12" ht="16.5" customHeight="1" hidden="1" thickBot="1">
      <c r="A220" s="220" t="s">
        <v>171</v>
      </c>
      <c r="B220" s="263"/>
      <c r="C220" s="263"/>
      <c r="D220" s="263"/>
      <c r="E220" s="263"/>
      <c r="F220" s="264"/>
      <c r="G220" s="7">
        <v>703</v>
      </c>
      <c r="H220" s="6" t="s">
        <v>31</v>
      </c>
      <c r="I220" s="6" t="s">
        <v>8</v>
      </c>
      <c r="J220" s="6" t="s">
        <v>168</v>
      </c>
      <c r="K220" s="6" t="s">
        <v>172</v>
      </c>
      <c r="L220" s="53">
        <v>197435.52</v>
      </c>
    </row>
    <row r="221" spans="1:12" ht="34.5" customHeight="1">
      <c r="A221" s="243" t="s">
        <v>202</v>
      </c>
      <c r="B221" s="246"/>
      <c r="C221" s="246"/>
      <c r="D221" s="246"/>
      <c r="E221" s="246"/>
      <c r="F221" s="247"/>
      <c r="G221" s="7">
        <v>703</v>
      </c>
      <c r="H221" s="6" t="s">
        <v>31</v>
      </c>
      <c r="I221" s="6" t="s">
        <v>8</v>
      </c>
      <c r="J221" s="6" t="s">
        <v>168</v>
      </c>
      <c r="K221" s="6" t="s">
        <v>201</v>
      </c>
      <c r="L221" s="53">
        <f>91880.88+375296.76+181600</f>
        <v>648777.64</v>
      </c>
    </row>
    <row r="222" spans="1:12" ht="34.5" customHeight="1" hidden="1">
      <c r="A222" s="258" t="s">
        <v>111</v>
      </c>
      <c r="B222" s="259"/>
      <c r="C222" s="259"/>
      <c r="D222" s="259"/>
      <c r="E222" s="259"/>
      <c r="F222" s="260"/>
      <c r="G222" s="7">
        <v>703</v>
      </c>
      <c r="H222" s="6" t="s">
        <v>31</v>
      </c>
      <c r="I222" s="6" t="s">
        <v>8</v>
      </c>
      <c r="J222" s="6" t="s">
        <v>168</v>
      </c>
      <c r="K222" s="6" t="s">
        <v>200</v>
      </c>
      <c r="L222" s="53">
        <v>0</v>
      </c>
    </row>
    <row r="223" spans="1:12" ht="15.75" customHeight="1" hidden="1">
      <c r="A223" s="258" t="s">
        <v>111</v>
      </c>
      <c r="B223" s="259"/>
      <c r="C223" s="259"/>
      <c r="D223" s="259"/>
      <c r="E223" s="259"/>
      <c r="F223" s="260"/>
      <c r="G223" s="7">
        <v>703</v>
      </c>
      <c r="H223" s="6" t="s">
        <v>31</v>
      </c>
      <c r="I223" s="6" t="s">
        <v>8</v>
      </c>
      <c r="J223" s="6" t="s">
        <v>168</v>
      </c>
      <c r="K223" s="6" t="s">
        <v>65</v>
      </c>
      <c r="L223" s="54">
        <f>46390+594282.08+5000+200000+122085.37</f>
        <v>967757.45</v>
      </c>
    </row>
    <row r="224" spans="1:12" ht="15.75" customHeight="1" hidden="1">
      <c r="A224" s="258" t="s">
        <v>113</v>
      </c>
      <c r="B224" s="261"/>
      <c r="C224" s="261"/>
      <c r="D224" s="261"/>
      <c r="E224" s="261"/>
      <c r="F224" s="262"/>
      <c r="G224" s="7">
        <v>703</v>
      </c>
      <c r="H224" s="6" t="s">
        <v>31</v>
      </c>
      <c r="I224" s="6" t="s">
        <v>8</v>
      </c>
      <c r="J224" s="6" t="s">
        <v>168</v>
      </c>
      <c r="K224" s="6" t="s">
        <v>114</v>
      </c>
      <c r="L224" s="55">
        <v>0</v>
      </c>
    </row>
    <row r="225" spans="1:12" ht="15.75" customHeight="1" hidden="1">
      <c r="A225" s="220" t="s">
        <v>91</v>
      </c>
      <c r="B225" s="248"/>
      <c r="C225" s="248"/>
      <c r="D225" s="248"/>
      <c r="E225" s="248"/>
      <c r="F225" s="249"/>
      <c r="G225" s="7">
        <v>703</v>
      </c>
      <c r="H225" s="6" t="s">
        <v>31</v>
      </c>
      <c r="I225" s="6" t="s">
        <v>8</v>
      </c>
      <c r="J225" s="6" t="s">
        <v>168</v>
      </c>
      <c r="K225" s="6" t="s">
        <v>66</v>
      </c>
      <c r="L225" s="55">
        <v>0</v>
      </c>
    </row>
    <row r="226" spans="1:12" ht="15.75" customHeight="1" hidden="1">
      <c r="A226" s="220" t="s">
        <v>92</v>
      </c>
      <c r="B226" s="248"/>
      <c r="C226" s="248"/>
      <c r="D226" s="248"/>
      <c r="E226" s="248"/>
      <c r="F226" s="249"/>
      <c r="G226" s="7">
        <v>703</v>
      </c>
      <c r="H226" s="6" t="s">
        <v>31</v>
      </c>
      <c r="I226" s="6" t="s">
        <v>8</v>
      </c>
      <c r="J226" s="6" t="s">
        <v>168</v>
      </c>
      <c r="K226" s="6" t="s">
        <v>67</v>
      </c>
      <c r="L226" s="55">
        <v>0</v>
      </c>
    </row>
    <row r="227" spans="1:12" ht="15.75" customHeight="1" hidden="1">
      <c r="A227" s="220" t="s">
        <v>35</v>
      </c>
      <c r="B227" s="248"/>
      <c r="C227" s="248"/>
      <c r="D227" s="248"/>
      <c r="E227" s="248"/>
      <c r="F227" s="249"/>
      <c r="G227" s="7">
        <v>703</v>
      </c>
      <c r="H227" s="6" t="s">
        <v>31</v>
      </c>
      <c r="I227" s="6" t="s">
        <v>8</v>
      </c>
      <c r="J227" s="6" t="s">
        <v>168</v>
      </c>
      <c r="K227" s="6" t="s">
        <v>11</v>
      </c>
      <c r="L227" s="55"/>
    </row>
    <row r="228" spans="1:12" ht="15.75" customHeight="1" hidden="1">
      <c r="A228" s="220" t="s">
        <v>34</v>
      </c>
      <c r="B228" s="248"/>
      <c r="C228" s="248"/>
      <c r="D228" s="248"/>
      <c r="E228" s="248"/>
      <c r="F228" s="249"/>
      <c r="G228" s="7">
        <v>703</v>
      </c>
      <c r="H228" s="6" t="s">
        <v>31</v>
      </c>
      <c r="I228" s="6" t="s">
        <v>8</v>
      </c>
      <c r="J228" s="6" t="s">
        <v>168</v>
      </c>
      <c r="K228" s="6" t="s">
        <v>9</v>
      </c>
      <c r="L228" s="55"/>
    </row>
    <row r="229" spans="1:12" ht="15.75" customHeight="1" hidden="1">
      <c r="A229" s="220" t="s">
        <v>90</v>
      </c>
      <c r="B229" s="263"/>
      <c r="C229" s="263"/>
      <c r="D229" s="263"/>
      <c r="E229" s="263"/>
      <c r="F229" s="264"/>
      <c r="G229" s="7">
        <v>703</v>
      </c>
      <c r="H229" s="6" t="s">
        <v>31</v>
      </c>
      <c r="I229" s="6" t="s">
        <v>8</v>
      </c>
      <c r="J229" s="6" t="s">
        <v>168</v>
      </c>
      <c r="K229" s="6" t="s">
        <v>11</v>
      </c>
      <c r="L229" s="55"/>
    </row>
    <row r="230" spans="1:12" ht="15.75" customHeight="1" hidden="1">
      <c r="A230" s="220" t="s">
        <v>110</v>
      </c>
      <c r="B230" s="248"/>
      <c r="C230" s="248"/>
      <c r="D230" s="248"/>
      <c r="E230" s="248"/>
      <c r="F230" s="249"/>
      <c r="G230" s="7">
        <v>703</v>
      </c>
      <c r="H230" s="6" t="s">
        <v>31</v>
      </c>
      <c r="I230" s="6" t="s">
        <v>8</v>
      </c>
      <c r="J230" s="6" t="s">
        <v>168</v>
      </c>
      <c r="K230" s="6" t="s">
        <v>76</v>
      </c>
      <c r="L230" s="55"/>
    </row>
    <row r="231" spans="1:12" ht="15.75" customHeight="1" hidden="1">
      <c r="A231" s="220" t="s">
        <v>41</v>
      </c>
      <c r="B231" s="248"/>
      <c r="C231" s="248"/>
      <c r="D231" s="248"/>
      <c r="E231" s="248"/>
      <c r="F231" s="249"/>
      <c r="G231" s="7">
        <v>703</v>
      </c>
      <c r="H231" s="6" t="s">
        <v>58</v>
      </c>
      <c r="I231" s="6" t="s">
        <v>8</v>
      </c>
      <c r="J231" s="6" t="s">
        <v>168</v>
      </c>
      <c r="K231" s="6" t="s">
        <v>17</v>
      </c>
      <c r="L231" s="56">
        <v>0</v>
      </c>
    </row>
    <row r="232" spans="1:12" ht="15.75" customHeight="1" hidden="1">
      <c r="A232" s="265" t="s">
        <v>44</v>
      </c>
      <c r="B232" s="266"/>
      <c r="C232" s="266"/>
      <c r="D232" s="266"/>
      <c r="E232" s="266"/>
      <c r="F232" s="267"/>
      <c r="G232" s="16"/>
      <c r="H232" s="2">
        <v>10</v>
      </c>
      <c r="I232" s="6" t="s">
        <v>9</v>
      </c>
      <c r="J232" s="6" t="s">
        <v>168</v>
      </c>
      <c r="K232" s="6" t="s">
        <v>11</v>
      </c>
      <c r="L232" s="57">
        <f>L233</f>
        <v>0</v>
      </c>
    </row>
    <row r="233" spans="1:12" ht="15.75" customHeight="1" hidden="1">
      <c r="A233" s="258" t="s">
        <v>45</v>
      </c>
      <c r="B233" s="259"/>
      <c r="C233" s="259"/>
      <c r="D233" s="259"/>
      <c r="E233" s="259"/>
      <c r="F233" s="260"/>
      <c r="G233" s="8"/>
      <c r="H233" s="2">
        <v>10</v>
      </c>
      <c r="I233" s="6" t="s">
        <v>21</v>
      </c>
      <c r="J233" s="6" t="s">
        <v>168</v>
      </c>
      <c r="K233" s="6" t="s">
        <v>11</v>
      </c>
      <c r="L233" s="58">
        <f>L234</f>
        <v>0</v>
      </c>
    </row>
    <row r="234" spans="1:12" ht="15.75" customHeight="1" hidden="1">
      <c r="A234" s="258" t="s">
        <v>48</v>
      </c>
      <c r="B234" s="259"/>
      <c r="C234" s="259"/>
      <c r="D234" s="259"/>
      <c r="E234" s="259"/>
      <c r="F234" s="260"/>
      <c r="G234" s="8"/>
      <c r="H234" s="2">
        <v>10</v>
      </c>
      <c r="I234" s="6" t="s">
        <v>21</v>
      </c>
      <c r="J234" s="6" t="s">
        <v>168</v>
      </c>
      <c r="K234" s="6" t="s">
        <v>11</v>
      </c>
      <c r="L234" s="58">
        <f>L235</f>
        <v>0</v>
      </c>
    </row>
    <row r="235" spans="1:12" ht="15.75" customHeight="1" hidden="1">
      <c r="A235" s="258" t="s">
        <v>46</v>
      </c>
      <c r="B235" s="259"/>
      <c r="C235" s="259"/>
      <c r="D235" s="259"/>
      <c r="E235" s="259"/>
      <c r="F235" s="260"/>
      <c r="G235" s="8"/>
      <c r="H235" s="2">
        <v>10</v>
      </c>
      <c r="I235" s="6" t="s">
        <v>21</v>
      </c>
      <c r="J235" s="6" t="s">
        <v>168</v>
      </c>
      <c r="K235" s="6" t="s">
        <v>47</v>
      </c>
      <c r="L235" s="56"/>
    </row>
    <row r="236" spans="1:12" ht="15" customHeight="1">
      <c r="A236" s="220" t="s">
        <v>206</v>
      </c>
      <c r="B236" s="221"/>
      <c r="C236" s="221"/>
      <c r="D236" s="221"/>
      <c r="E236" s="221"/>
      <c r="F236" s="225"/>
      <c r="G236" s="7">
        <v>703</v>
      </c>
      <c r="H236" s="6" t="s">
        <v>31</v>
      </c>
      <c r="I236" s="6" t="s">
        <v>8</v>
      </c>
      <c r="J236" s="6" t="s">
        <v>168</v>
      </c>
      <c r="K236" s="6" t="s">
        <v>203</v>
      </c>
      <c r="L236" s="55">
        <f>5925+500+50000</f>
        <v>56425</v>
      </c>
    </row>
    <row r="237" spans="1:12" ht="15" customHeight="1" hidden="1">
      <c r="A237" s="220" t="s">
        <v>205</v>
      </c>
      <c r="B237" s="221"/>
      <c r="C237" s="221"/>
      <c r="D237" s="221"/>
      <c r="E237" s="221"/>
      <c r="F237" s="225"/>
      <c r="G237" s="7">
        <v>703</v>
      </c>
      <c r="H237" s="6" t="s">
        <v>31</v>
      </c>
      <c r="I237" s="6" t="s">
        <v>8</v>
      </c>
      <c r="J237" s="6" t="s">
        <v>168</v>
      </c>
      <c r="K237" s="6" t="s">
        <v>204</v>
      </c>
      <c r="L237" s="55">
        <v>0</v>
      </c>
    </row>
    <row r="238" spans="1:12" ht="15.75" customHeight="1" hidden="1">
      <c r="A238" s="258" t="s">
        <v>91</v>
      </c>
      <c r="B238" s="261"/>
      <c r="C238" s="261"/>
      <c r="D238" s="261"/>
      <c r="E238" s="261"/>
      <c r="F238" s="262"/>
      <c r="G238" s="7">
        <v>703</v>
      </c>
      <c r="H238" s="6" t="s">
        <v>31</v>
      </c>
      <c r="I238" s="6" t="s">
        <v>8</v>
      </c>
      <c r="J238" s="6" t="s">
        <v>168</v>
      </c>
      <c r="K238" s="6" t="s">
        <v>66</v>
      </c>
      <c r="L238" s="55">
        <v>4000</v>
      </c>
    </row>
    <row r="239" spans="1:12" ht="15.75" hidden="1">
      <c r="A239" s="220" t="s">
        <v>148</v>
      </c>
      <c r="B239" s="263"/>
      <c r="C239" s="263"/>
      <c r="D239" s="263"/>
      <c r="E239" s="263"/>
      <c r="F239" s="264"/>
      <c r="G239" s="45">
        <v>703</v>
      </c>
      <c r="H239" s="45" t="s">
        <v>31</v>
      </c>
      <c r="I239" s="45" t="s">
        <v>8</v>
      </c>
      <c r="J239" s="6" t="s">
        <v>168</v>
      </c>
      <c r="K239" s="45" t="s">
        <v>136</v>
      </c>
      <c r="L239" s="55">
        <v>1000</v>
      </c>
    </row>
    <row r="240" spans="1:12" s="18" customFormat="1" ht="15.75" hidden="1">
      <c r="A240" s="240" t="s">
        <v>217</v>
      </c>
      <c r="B240" s="253"/>
      <c r="C240" s="253"/>
      <c r="D240" s="253"/>
      <c r="E240" s="253"/>
      <c r="F240" s="254"/>
      <c r="G240" s="100">
        <v>703</v>
      </c>
      <c r="H240" s="101" t="s">
        <v>31</v>
      </c>
      <c r="I240" s="101" t="s">
        <v>8</v>
      </c>
      <c r="J240" s="102" t="s">
        <v>219</v>
      </c>
      <c r="K240" s="102" t="s">
        <v>11</v>
      </c>
      <c r="L240" s="103">
        <f>L241</f>
        <v>0</v>
      </c>
    </row>
    <row r="241" spans="1:12" ht="30.75" customHeight="1" hidden="1">
      <c r="A241" s="243" t="s">
        <v>199</v>
      </c>
      <c r="B241" s="246"/>
      <c r="C241" s="246"/>
      <c r="D241" s="246"/>
      <c r="E241" s="246"/>
      <c r="F241" s="247"/>
      <c r="G241" s="99">
        <v>703</v>
      </c>
      <c r="H241" s="97" t="s">
        <v>31</v>
      </c>
      <c r="I241" s="97" t="s">
        <v>8</v>
      </c>
      <c r="J241" s="97" t="s">
        <v>219</v>
      </c>
      <c r="K241" s="76">
        <v>200</v>
      </c>
      <c r="L241" s="55">
        <f>L242</f>
        <v>0</v>
      </c>
    </row>
    <row r="242" spans="1:12" ht="30" customHeight="1" hidden="1">
      <c r="A242" s="258" t="s">
        <v>111</v>
      </c>
      <c r="B242" s="259"/>
      <c r="C242" s="259"/>
      <c r="D242" s="259"/>
      <c r="E242" s="259"/>
      <c r="F242" s="260"/>
      <c r="G242" s="76">
        <v>703</v>
      </c>
      <c r="H242" s="74" t="s">
        <v>31</v>
      </c>
      <c r="I242" s="74" t="s">
        <v>8</v>
      </c>
      <c r="J242" s="74" t="s">
        <v>219</v>
      </c>
      <c r="K242" s="98">
        <v>240</v>
      </c>
      <c r="L242" s="96">
        <v>0</v>
      </c>
    </row>
    <row r="243" spans="1:12" s="18" customFormat="1" ht="15.75" hidden="1">
      <c r="A243" s="240" t="s">
        <v>235</v>
      </c>
      <c r="B243" s="253"/>
      <c r="C243" s="253"/>
      <c r="D243" s="253"/>
      <c r="E243" s="253"/>
      <c r="F243" s="254"/>
      <c r="G243" s="124">
        <v>703</v>
      </c>
      <c r="H243" s="60">
        <v>11</v>
      </c>
      <c r="I243" s="60" t="s">
        <v>8</v>
      </c>
      <c r="J243" s="60" t="s">
        <v>161</v>
      </c>
      <c r="K243" s="60" t="s">
        <v>11</v>
      </c>
      <c r="L243" s="123">
        <f>L244</f>
        <v>0</v>
      </c>
    </row>
    <row r="244" spans="1:12" ht="54" customHeight="1" hidden="1">
      <c r="A244" s="226" t="s">
        <v>234</v>
      </c>
      <c r="B244" s="227"/>
      <c r="C244" s="227"/>
      <c r="D244" s="227"/>
      <c r="E244" s="227"/>
      <c r="F244" s="228"/>
      <c r="G244" s="2">
        <v>703</v>
      </c>
      <c r="H244" s="13" t="s">
        <v>58</v>
      </c>
      <c r="I244" s="13" t="s">
        <v>8</v>
      </c>
      <c r="J244" s="13" t="s">
        <v>233</v>
      </c>
      <c r="K244" s="13" t="s">
        <v>11</v>
      </c>
      <c r="L244" s="55">
        <f>L245</f>
        <v>0</v>
      </c>
    </row>
    <row r="245" spans="1:12" ht="36.75" customHeight="1" hidden="1">
      <c r="A245" s="243" t="s">
        <v>199</v>
      </c>
      <c r="B245" s="246"/>
      <c r="C245" s="246"/>
      <c r="D245" s="246"/>
      <c r="E245" s="246"/>
      <c r="F245" s="247"/>
      <c r="G245" s="2">
        <v>703</v>
      </c>
      <c r="H245" s="13" t="s">
        <v>58</v>
      </c>
      <c r="I245" s="13" t="s">
        <v>8</v>
      </c>
      <c r="J245" s="13" t="s">
        <v>233</v>
      </c>
      <c r="K245" s="13" t="s">
        <v>201</v>
      </c>
      <c r="L245" s="55">
        <f>L246</f>
        <v>0</v>
      </c>
    </row>
    <row r="246" spans="1:12" ht="40.5" customHeight="1" hidden="1">
      <c r="A246" s="258" t="s">
        <v>111</v>
      </c>
      <c r="B246" s="259"/>
      <c r="C246" s="259"/>
      <c r="D246" s="259"/>
      <c r="E246" s="259"/>
      <c r="F246" s="260"/>
      <c r="G246" s="2">
        <v>703</v>
      </c>
      <c r="H246" s="13" t="s">
        <v>58</v>
      </c>
      <c r="I246" s="13" t="s">
        <v>8</v>
      </c>
      <c r="J246" s="13" t="s">
        <v>233</v>
      </c>
      <c r="K246" s="13" t="s">
        <v>200</v>
      </c>
      <c r="L246" s="55">
        <v>0</v>
      </c>
    </row>
    <row r="247" spans="1:12" s="18" customFormat="1" ht="15.75" hidden="1">
      <c r="A247" s="240" t="s">
        <v>238</v>
      </c>
      <c r="B247" s="253"/>
      <c r="C247" s="253"/>
      <c r="D247" s="253"/>
      <c r="E247" s="253"/>
      <c r="F247" s="254"/>
      <c r="G247" s="60">
        <v>703</v>
      </c>
      <c r="H247" s="60" t="s">
        <v>31</v>
      </c>
      <c r="I247" s="60" t="s">
        <v>19</v>
      </c>
      <c r="J247" s="3" t="s">
        <v>161</v>
      </c>
      <c r="K247" s="60" t="s">
        <v>11</v>
      </c>
      <c r="L247" s="123"/>
    </row>
    <row r="248" spans="1:12" ht="36.75" customHeight="1" hidden="1">
      <c r="A248" s="226" t="s">
        <v>169</v>
      </c>
      <c r="B248" s="227"/>
      <c r="C248" s="227"/>
      <c r="D248" s="227"/>
      <c r="E248" s="227"/>
      <c r="F248" s="228"/>
      <c r="G248" s="13" t="s">
        <v>104</v>
      </c>
      <c r="H248" s="13" t="s">
        <v>31</v>
      </c>
      <c r="I248" s="13" t="s">
        <v>19</v>
      </c>
      <c r="J248" s="6" t="s">
        <v>168</v>
      </c>
      <c r="K248" s="13" t="s">
        <v>11</v>
      </c>
      <c r="L248" s="55"/>
    </row>
    <row r="249" spans="1:12" ht="67.5" customHeight="1" hidden="1">
      <c r="A249" s="243" t="s">
        <v>208</v>
      </c>
      <c r="B249" s="246"/>
      <c r="C249" s="246"/>
      <c r="D249" s="246"/>
      <c r="E249" s="246"/>
      <c r="F249" s="247"/>
      <c r="G249" s="13" t="s">
        <v>104</v>
      </c>
      <c r="H249" s="13" t="s">
        <v>31</v>
      </c>
      <c r="I249" s="13" t="s">
        <v>19</v>
      </c>
      <c r="J249" s="6" t="s">
        <v>168</v>
      </c>
      <c r="K249" s="13" t="s">
        <v>207</v>
      </c>
      <c r="L249" s="55"/>
    </row>
    <row r="250" spans="1:12" ht="15.75" customHeight="1" hidden="1">
      <c r="A250" s="243" t="s">
        <v>214</v>
      </c>
      <c r="B250" s="246"/>
      <c r="C250" s="246"/>
      <c r="D250" s="246"/>
      <c r="E250" s="246"/>
      <c r="F250" s="247"/>
      <c r="G250" s="13" t="s">
        <v>104</v>
      </c>
      <c r="H250" s="13" t="s">
        <v>31</v>
      </c>
      <c r="I250" s="13" t="s">
        <v>19</v>
      </c>
      <c r="J250" s="6" t="s">
        <v>168</v>
      </c>
      <c r="K250" s="13" t="s">
        <v>213</v>
      </c>
      <c r="L250" s="55"/>
    </row>
    <row r="251" spans="1:12" ht="35.25" customHeight="1" hidden="1">
      <c r="A251" s="226" t="s">
        <v>199</v>
      </c>
      <c r="B251" s="227"/>
      <c r="C251" s="227"/>
      <c r="D251" s="227"/>
      <c r="E251" s="227"/>
      <c r="F251" s="228"/>
      <c r="G251" s="13" t="s">
        <v>104</v>
      </c>
      <c r="H251" s="13" t="s">
        <v>31</v>
      </c>
      <c r="I251" s="13" t="s">
        <v>19</v>
      </c>
      <c r="J251" s="6" t="s">
        <v>168</v>
      </c>
      <c r="K251" s="13" t="s">
        <v>201</v>
      </c>
      <c r="L251" s="55"/>
    </row>
    <row r="252" spans="1:12" ht="15.75" customHeight="1" hidden="1">
      <c r="A252" s="255"/>
      <c r="B252" s="256"/>
      <c r="C252" s="256"/>
      <c r="D252" s="256"/>
      <c r="E252" s="256"/>
      <c r="F252" s="257"/>
      <c r="G252" s="13" t="s">
        <v>104</v>
      </c>
      <c r="H252" s="13" t="s">
        <v>31</v>
      </c>
      <c r="I252" s="13" t="s">
        <v>19</v>
      </c>
      <c r="J252" s="6" t="s">
        <v>168</v>
      </c>
      <c r="K252" s="13"/>
      <c r="L252" s="55"/>
    </row>
    <row r="253" spans="1:12" ht="15.75" customHeight="1" hidden="1">
      <c r="A253" s="255"/>
      <c r="B253" s="256"/>
      <c r="C253" s="256"/>
      <c r="D253" s="256"/>
      <c r="E253" s="256"/>
      <c r="F253" s="257"/>
      <c r="G253" s="13" t="s">
        <v>104</v>
      </c>
      <c r="H253" s="13" t="s">
        <v>31</v>
      </c>
      <c r="I253" s="13" t="s">
        <v>19</v>
      </c>
      <c r="J253" s="6" t="s">
        <v>168</v>
      </c>
      <c r="K253" s="13"/>
      <c r="L253" s="55"/>
    </row>
    <row r="254" spans="1:12" ht="15.75" customHeight="1" hidden="1">
      <c r="A254" s="255"/>
      <c r="B254" s="256"/>
      <c r="C254" s="256"/>
      <c r="D254" s="256"/>
      <c r="E254" s="256"/>
      <c r="F254" s="257"/>
      <c r="G254" s="13" t="s">
        <v>104</v>
      </c>
      <c r="H254" s="13" t="s">
        <v>31</v>
      </c>
      <c r="I254" s="13" t="s">
        <v>19</v>
      </c>
      <c r="J254" s="6" t="s">
        <v>168</v>
      </c>
      <c r="K254" s="13"/>
      <c r="L254" s="55"/>
    </row>
    <row r="255" spans="1:12" ht="15.75" customHeight="1" hidden="1">
      <c r="A255" s="255"/>
      <c r="B255" s="256"/>
      <c r="C255" s="256"/>
      <c r="D255" s="256"/>
      <c r="E255" s="256"/>
      <c r="F255" s="257"/>
      <c r="G255" s="13" t="s">
        <v>104</v>
      </c>
      <c r="H255" s="13" t="s">
        <v>31</v>
      </c>
      <c r="I255" s="13" t="s">
        <v>19</v>
      </c>
      <c r="J255" s="6" t="s">
        <v>168</v>
      </c>
      <c r="K255" s="13"/>
      <c r="L255" s="55"/>
    </row>
    <row r="256" spans="1:12" ht="15.75" hidden="1">
      <c r="A256" s="255"/>
      <c r="B256" s="256"/>
      <c r="C256" s="256"/>
      <c r="D256" s="256"/>
      <c r="E256" s="256"/>
      <c r="F256" s="257"/>
      <c r="G256" s="13" t="s">
        <v>104</v>
      </c>
      <c r="H256" s="13" t="s">
        <v>31</v>
      </c>
      <c r="I256" s="13" t="s">
        <v>19</v>
      </c>
      <c r="J256" s="6" t="s">
        <v>168</v>
      </c>
      <c r="K256" s="13"/>
      <c r="L256" s="55"/>
    </row>
    <row r="257" spans="1:12" ht="15.75" hidden="1">
      <c r="A257" s="255"/>
      <c r="B257" s="256"/>
      <c r="C257" s="256"/>
      <c r="D257" s="256"/>
      <c r="E257" s="256"/>
      <c r="F257" s="257"/>
      <c r="G257" s="13" t="s">
        <v>104</v>
      </c>
      <c r="H257" s="13" t="s">
        <v>31</v>
      </c>
      <c r="I257" s="13" t="s">
        <v>19</v>
      </c>
      <c r="J257" s="6" t="s">
        <v>168</v>
      </c>
      <c r="K257" s="13"/>
      <c r="L257" s="55"/>
    </row>
    <row r="258" spans="1:12" ht="15.75" hidden="1">
      <c r="A258" s="255"/>
      <c r="B258" s="256"/>
      <c r="C258" s="256"/>
      <c r="D258" s="256"/>
      <c r="E258" s="256"/>
      <c r="F258" s="257"/>
      <c r="G258" s="13" t="s">
        <v>104</v>
      </c>
      <c r="H258" s="13" t="s">
        <v>31</v>
      </c>
      <c r="I258" s="13" t="s">
        <v>19</v>
      </c>
      <c r="J258" s="6" t="s">
        <v>168</v>
      </c>
      <c r="K258" s="13"/>
      <c r="L258" s="55"/>
    </row>
    <row r="259" spans="1:12" ht="15.75" hidden="1">
      <c r="A259" s="255"/>
      <c r="B259" s="256"/>
      <c r="C259" s="256"/>
      <c r="D259" s="256"/>
      <c r="E259" s="256"/>
      <c r="F259" s="257"/>
      <c r="G259" s="13" t="s">
        <v>104</v>
      </c>
      <c r="H259" s="13" t="s">
        <v>31</v>
      </c>
      <c r="I259" s="13" t="s">
        <v>19</v>
      </c>
      <c r="J259" s="6" t="s">
        <v>168</v>
      </c>
      <c r="K259" s="13"/>
      <c r="L259" s="55"/>
    </row>
    <row r="260" spans="1:12" ht="15.75" hidden="1">
      <c r="A260" s="255"/>
      <c r="B260" s="256"/>
      <c r="C260" s="256"/>
      <c r="D260" s="256"/>
      <c r="E260" s="256"/>
      <c r="F260" s="257"/>
      <c r="G260" s="13" t="s">
        <v>104</v>
      </c>
      <c r="H260" s="13" t="s">
        <v>31</v>
      </c>
      <c r="I260" s="13" t="s">
        <v>19</v>
      </c>
      <c r="J260" s="125"/>
      <c r="K260" s="125"/>
      <c r="L260" s="55"/>
    </row>
    <row r="261" spans="1:12" ht="36.75" customHeight="1" hidden="1">
      <c r="A261" s="226" t="s">
        <v>111</v>
      </c>
      <c r="B261" s="227"/>
      <c r="C261" s="227"/>
      <c r="D261" s="227"/>
      <c r="E261" s="227"/>
      <c r="F261" s="228"/>
      <c r="G261" s="13" t="s">
        <v>104</v>
      </c>
      <c r="H261" s="13" t="s">
        <v>31</v>
      </c>
      <c r="I261" s="13" t="s">
        <v>19</v>
      </c>
      <c r="J261" s="6" t="s">
        <v>168</v>
      </c>
      <c r="K261" s="2">
        <v>240</v>
      </c>
      <c r="L261" s="55"/>
    </row>
    <row r="262" spans="1:12" ht="36.75" customHeight="1">
      <c r="A262" s="226" t="s">
        <v>386</v>
      </c>
      <c r="B262" s="221"/>
      <c r="C262" s="221"/>
      <c r="D262" s="221"/>
      <c r="E262" s="221"/>
      <c r="F262" s="225"/>
      <c r="G262" s="7">
        <v>703</v>
      </c>
      <c r="H262" s="6" t="s">
        <v>31</v>
      </c>
      <c r="I262" s="6" t="s">
        <v>8</v>
      </c>
      <c r="J262" s="6" t="s">
        <v>388</v>
      </c>
      <c r="K262" s="13" t="s">
        <v>11</v>
      </c>
      <c r="L262" s="216">
        <f>L263</f>
        <v>677593.62</v>
      </c>
    </row>
    <row r="263" spans="1:12" ht="36.75" customHeight="1">
      <c r="A263" s="243" t="s">
        <v>202</v>
      </c>
      <c r="B263" s="246"/>
      <c r="C263" s="246"/>
      <c r="D263" s="246"/>
      <c r="E263" s="246"/>
      <c r="F263" s="247"/>
      <c r="G263" s="7">
        <v>703</v>
      </c>
      <c r="H263" s="6" t="s">
        <v>31</v>
      </c>
      <c r="I263" s="6" t="s">
        <v>8</v>
      </c>
      <c r="J263" s="6" t="s">
        <v>388</v>
      </c>
      <c r="K263" s="6" t="s">
        <v>201</v>
      </c>
      <c r="L263" s="55">
        <f>17899.03+659694.59</f>
        <v>677593.62</v>
      </c>
    </row>
    <row r="264" spans="1:12" ht="15.75">
      <c r="A264" s="240" t="s">
        <v>238</v>
      </c>
      <c r="B264" s="253"/>
      <c r="C264" s="253"/>
      <c r="D264" s="253"/>
      <c r="E264" s="253"/>
      <c r="F264" s="254"/>
      <c r="G264" s="60" t="s">
        <v>104</v>
      </c>
      <c r="H264" s="60" t="s">
        <v>31</v>
      </c>
      <c r="I264" s="60" t="s">
        <v>19</v>
      </c>
      <c r="J264" s="3" t="s">
        <v>161</v>
      </c>
      <c r="K264" s="3" t="s">
        <v>11</v>
      </c>
      <c r="L264" s="123">
        <f>L265</f>
        <v>1734133.61</v>
      </c>
    </row>
    <row r="265" spans="1:12" ht="36.75" customHeight="1">
      <c r="A265" s="226" t="s">
        <v>169</v>
      </c>
      <c r="B265" s="227"/>
      <c r="C265" s="227"/>
      <c r="D265" s="227"/>
      <c r="E265" s="227"/>
      <c r="F265" s="228"/>
      <c r="G265" s="13" t="s">
        <v>104</v>
      </c>
      <c r="H265" s="13" t="s">
        <v>31</v>
      </c>
      <c r="I265" s="13" t="s">
        <v>19</v>
      </c>
      <c r="J265" s="6" t="s">
        <v>239</v>
      </c>
      <c r="K265" s="6" t="s">
        <v>11</v>
      </c>
      <c r="L265" s="55">
        <f>L266+L268+L269</f>
        <v>1734133.61</v>
      </c>
    </row>
    <row r="266" spans="1:12" ht="65.25" customHeight="1">
      <c r="A266" s="243" t="s">
        <v>208</v>
      </c>
      <c r="B266" s="246"/>
      <c r="C266" s="246"/>
      <c r="D266" s="246"/>
      <c r="E266" s="246"/>
      <c r="F266" s="247"/>
      <c r="G266" s="13" t="s">
        <v>104</v>
      </c>
      <c r="H266" s="13" t="s">
        <v>31</v>
      </c>
      <c r="I266" s="13" t="s">
        <v>19</v>
      </c>
      <c r="J266" s="6" t="s">
        <v>239</v>
      </c>
      <c r="K266" s="13" t="s">
        <v>207</v>
      </c>
      <c r="L266" s="55">
        <f>1210545.6+365584.77</f>
        <v>1576130.37</v>
      </c>
    </row>
    <row r="267" spans="1:12" ht="24" customHeight="1" hidden="1">
      <c r="A267" s="243" t="s">
        <v>214</v>
      </c>
      <c r="B267" s="246"/>
      <c r="C267" s="246"/>
      <c r="D267" s="246"/>
      <c r="E267" s="246"/>
      <c r="F267" s="247"/>
      <c r="G267" s="13" t="s">
        <v>104</v>
      </c>
      <c r="H267" s="13" t="s">
        <v>31</v>
      </c>
      <c r="I267" s="13" t="s">
        <v>19</v>
      </c>
      <c r="J267" s="6" t="s">
        <v>239</v>
      </c>
      <c r="K267" s="13" t="s">
        <v>213</v>
      </c>
      <c r="L267" s="55">
        <v>0</v>
      </c>
    </row>
    <row r="268" spans="1:12" ht="33.75" customHeight="1">
      <c r="A268" s="243" t="s">
        <v>202</v>
      </c>
      <c r="B268" s="246"/>
      <c r="C268" s="246"/>
      <c r="D268" s="246"/>
      <c r="E268" s="246"/>
      <c r="F268" s="247"/>
      <c r="G268" s="13" t="s">
        <v>104</v>
      </c>
      <c r="H268" s="13" t="s">
        <v>31</v>
      </c>
      <c r="I268" s="13" t="s">
        <v>19</v>
      </c>
      <c r="J268" s="6" t="s">
        <v>239</v>
      </c>
      <c r="K268" s="13" t="s">
        <v>201</v>
      </c>
      <c r="L268" s="55">
        <v>144300</v>
      </c>
    </row>
    <row r="269" spans="1:12" ht="33.75" customHeight="1">
      <c r="A269" s="226" t="s">
        <v>386</v>
      </c>
      <c r="B269" s="221"/>
      <c r="C269" s="221"/>
      <c r="D269" s="221"/>
      <c r="E269" s="221"/>
      <c r="F269" s="225"/>
      <c r="G269" s="13" t="s">
        <v>104</v>
      </c>
      <c r="H269" s="13" t="s">
        <v>31</v>
      </c>
      <c r="I269" s="13" t="s">
        <v>19</v>
      </c>
      <c r="J269" s="6" t="s">
        <v>393</v>
      </c>
      <c r="K269" s="13" t="s">
        <v>11</v>
      </c>
      <c r="L269" s="219">
        <f>L270</f>
        <v>13703.24</v>
      </c>
    </row>
    <row r="270" spans="1:12" ht="33.75" customHeight="1" thickBot="1">
      <c r="A270" s="243" t="s">
        <v>202</v>
      </c>
      <c r="B270" s="246"/>
      <c r="C270" s="246"/>
      <c r="D270" s="246"/>
      <c r="E270" s="246"/>
      <c r="F270" s="247"/>
      <c r="G270" s="13" t="s">
        <v>104</v>
      </c>
      <c r="H270" s="13" t="s">
        <v>31</v>
      </c>
      <c r="I270" s="13" t="s">
        <v>19</v>
      </c>
      <c r="J270" s="6" t="s">
        <v>393</v>
      </c>
      <c r="K270" s="13" t="s">
        <v>201</v>
      </c>
      <c r="L270" s="126">
        <v>13703.24</v>
      </c>
    </row>
  </sheetData>
  <sheetProtection/>
  <mergeCells count="260">
    <mergeCell ref="A269:F269"/>
    <mergeCell ref="A263:F263"/>
    <mergeCell ref="A262:F262"/>
    <mergeCell ref="A153:F153"/>
    <mergeCell ref="A62:F62"/>
    <mergeCell ref="A73:F73"/>
    <mergeCell ref="A64:F64"/>
    <mergeCell ref="A81:F81"/>
    <mergeCell ref="A82:F82"/>
    <mergeCell ref="A249:F249"/>
    <mergeCell ref="A31:F31"/>
    <mergeCell ref="A36:F36"/>
    <mergeCell ref="A42:F42"/>
    <mergeCell ref="A41:F41"/>
    <mergeCell ref="A260:F260"/>
    <mergeCell ref="A256:F256"/>
    <mergeCell ref="A257:F257"/>
    <mergeCell ref="A258:F258"/>
    <mergeCell ref="A247:F247"/>
    <mergeCell ref="A248:F248"/>
    <mergeCell ref="A261:F261"/>
    <mergeCell ref="A195:F195"/>
    <mergeCell ref="A196:F196"/>
    <mergeCell ref="A197:F197"/>
    <mergeCell ref="A198:F198"/>
    <mergeCell ref="A199:F199"/>
    <mergeCell ref="A200:F200"/>
    <mergeCell ref="A253:F253"/>
    <mergeCell ref="A254:F254"/>
    <mergeCell ref="A259:F259"/>
    <mergeCell ref="A243:F243"/>
    <mergeCell ref="A244:F244"/>
    <mergeCell ref="A245:F245"/>
    <mergeCell ref="A246:F246"/>
    <mergeCell ref="A251:F251"/>
    <mergeCell ref="A250:F250"/>
    <mergeCell ref="A255:F255"/>
    <mergeCell ref="A252:F252"/>
    <mergeCell ref="A119:F119"/>
    <mergeCell ref="A68:F68"/>
    <mergeCell ref="A194:F194"/>
    <mergeCell ref="A111:F111"/>
    <mergeCell ref="A154:F154"/>
    <mergeCell ref="A152:F152"/>
    <mergeCell ref="A112:F112"/>
    <mergeCell ref="A105:F105"/>
    <mergeCell ref="A78:F78"/>
    <mergeCell ref="A104:F104"/>
    <mergeCell ref="A241:F241"/>
    <mergeCell ref="A242:F242"/>
    <mergeCell ref="A240:F240"/>
    <mergeCell ref="A16:K16"/>
    <mergeCell ref="A29:F29"/>
    <mergeCell ref="A106:F106"/>
    <mergeCell ref="A18:F18"/>
    <mergeCell ref="A239:F239"/>
    <mergeCell ref="A71:F71"/>
    <mergeCell ref="A120:F120"/>
    <mergeCell ref="B1:K2"/>
    <mergeCell ref="E11:L11"/>
    <mergeCell ref="A12:K12"/>
    <mergeCell ref="A14:L14"/>
    <mergeCell ref="A15:L15"/>
    <mergeCell ref="A238:F238"/>
    <mergeCell ref="A103:F103"/>
    <mergeCell ref="A107:F107"/>
    <mergeCell ref="A108:F108"/>
    <mergeCell ref="A109:F109"/>
    <mergeCell ref="A159:F159"/>
    <mergeCell ref="A57:F57"/>
    <mergeCell ref="A43:F43"/>
    <mergeCell ref="A158:F158"/>
    <mergeCell ref="A33:F33"/>
    <mergeCell ref="A37:F37"/>
    <mergeCell ref="A115:F115"/>
    <mergeCell ref="A35:F35"/>
    <mergeCell ref="A34:F34"/>
    <mergeCell ref="A110:F110"/>
    <mergeCell ref="A21:F21"/>
    <mergeCell ref="A24:F24"/>
    <mergeCell ref="A27:F27"/>
    <mergeCell ref="A22:F22"/>
    <mergeCell ref="A28:F28"/>
    <mergeCell ref="A30:F30"/>
    <mergeCell ref="A32:F32"/>
    <mergeCell ref="A19:F19"/>
    <mergeCell ref="A23:F23"/>
    <mergeCell ref="F4:K4"/>
    <mergeCell ref="F8:J8"/>
    <mergeCell ref="A17:L17"/>
    <mergeCell ref="A26:F26"/>
    <mergeCell ref="A25:F25"/>
    <mergeCell ref="A13:L13"/>
    <mergeCell ref="A20:F20"/>
    <mergeCell ref="A45:F45"/>
    <mergeCell ref="A46:F46"/>
    <mergeCell ref="A54:F54"/>
    <mergeCell ref="A55:F55"/>
    <mergeCell ref="A56:F56"/>
    <mergeCell ref="A53:F53"/>
    <mergeCell ref="A48:F48"/>
    <mergeCell ref="A49:F49"/>
    <mergeCell ref="A50:F50"/>
    <mergeCell ref="A38:F38"/>
    <mergeCell ref="A39:F39"/>
    <mergeCell ref="A40:F40"/>
    <mergeCell ref="A79:F79"/>
    <mergeCell ref="A76:F76"/>
    <mergeCell ref="A77:F77"/>
    <mergeCell ref="A59:F59"/>
    <mergeCell ref="A60:F60"/>
    <mergeCell ref="A47:F47"/>
    <mergeCell ref="A44:F44"/>
    <mergeCell ref="A63:F63"/>
    <mergeCell ref="A74:F74"/>
    <mergeCell ref="A75:F75"/>
    <mergeCell ref="A67:F67"/>
    <mergeCell ref="A69:F69"/>
    <mergeCell ref="A80:F80"/>
    <mergeCell ref="A65:F65"/>
    <mergeCell ref="A66:F66"/>
    <mergeCell ref="A72:F72"/>
    <mergeCell ref="A97:F97"/>
    <mergeCell ref="A89:F89"/>
    <mergeCell ref="A90:F90"/>
    <mergeCell ref="A93:F93"/>
    <mergeCell ref="A84:F84"/>
    <mergeCell ref="A85:F85"/>
    <mergeCell ref="A88:F88"/>
    <mergeCell ref="A86:F86"/>
    <mergeCell ref="A87:F87"/>
    <mergeCell ref="A98:F98"/>
    <mergeCell ref="A99:F99"/>
    <mergeCell ref="A83:F83"/>
    <mergeCell ref="A100:F100"/>
    <mergeCell ref="A102:F102"/>
    <mergeCell ref="A94:F94"/>
    <mergeCell ref="A95:F95"/>
    <mergeCell ref="A96:F96"/>
    <mergeCell ref="A91:F91"/>
    <mergeCell ref="A92:F92"/>
    <mergeCell ref="A121:F121"/>
    <mergeCell ref="A125:F125"/>
    <mergeCell ref="A126:F126"/>
    <mergeCell ref="A127:F127"/>
    <mergeCell ref="A128:F128"/>
    <mergeCell ref="A129:F129"/>
    <mergeCell ref="A124:F124"/>
    <mergeCell ref="A122:F122"/>
    <mergeCell ref="A123:F123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61:F161"/>
    <mergeCell ref="A163:F163"/>
    <mergeCell ref="A150:F150"/>
    <mergeCell ref="A149:F149"/>
    <mergeCell ref="A148:F148"/>
    <mergeCell ref="A151:F151"/>
    <mergeCell ref="A157:F157"/>
    <mergeCell ref="A155:F155"/>
    <mergeCell ref="A156:F156"/>
    <mergeCell ref="A160:F160"/>
    <mergeCell ref="A164:F164"/>
    <mergeCell ref="A165:F165"/>
    <mergeCell ref="A166:F166"/>
    <mergeCell ref="A167:F167"/>
    <mergeCell ref="A162:F162"/>
    <mergeCell ref="A168:F168"/>
    <mergeCell ref="A233:F233"/>
    <mergeCell ref="A234:F234"/>
    <mergeCell ref="A237:F237"/>
    <mergeCell ref="A235:F235"/>
    <mergeCell ref="A236:F236"/>
    <mergeCell ref="A179:F179"/>
    <mergeCell ref="A184:F184"/>
    <mergeCell ref="A180:F180"/>
    <mergeCell ref="A181:F181"/>
    <mergeCell ref="A182:F182"/>
    <mergeCell ref="A232:F232"/>
    <mergeCell ref="A228:F228"/>
    <mergeCell ref="A220:F220"/>
    <mergeCell ref="A222:F222"/>
    <mergeCell ref="A226:F226"/>
    <mergeCell ref="A229:F229"/>
    <mergeCell ref="A225:F225"/>
    <mergeCell ref="A224:F224"/>
    <mergeCell ref="A214:F214"/>
    <mergeCell ref="A218:F218"/>
    <mergeCell ref="A210:F210"/>
    <mergeCell ref="A231:F231"/>
    <mergeCell ref="A213:F213"/>
    <mergeCell ref="A223:F223"/>
    <mergeCell ref="A227:F227"/>
    <mergeCell ref="A230:F230"/>
    <mergeCell ref="A221:F221"/>
    <mergeCell ref="A219:F219"/>
    <mergeCell ref="A58:F58"/>
    <mergeCell ref="A61:F61"/>
    <mergeCell ref="A114:F114"/>
    <mergeCell ref="A113:F113"/>
    <mergeCell ref="A172:F172"/>
    <mergeCell ref="A201:F201"/>
    <mergeCell ref="A173:F173"/>
    <mergeCell ref="A174:F174"/>
    <mergeCell ref="A176:F176"/>
    <mergeCell ref="A177:F177"/>
    <mergeCell ref="A265:F265"/>
    <mergeCell ref="A116:F116"/>
    <mergeCell ref="A117:F117"/>
    <mergeCell ref="A186:F186"/>
    <mergeCell ref="A209:F209"/>
    <mergeCell ref="A188:F188"/>
    <mergeCell ref="A169:F169"/>
    <mergeCell ref="A170:F170"/>
    <mergeCell ref="A171:F171"/>
    <mergeCell ref="A212:F212"/>
    <mergeCell ref="A270:F270"/>
    <mergeCell ref="A118:F118"/>
    <mergeCell ref="A215:F215"/>
    <mergeCell ref="A202:F202"/>
    <mergeCell ref="A175:F175"/>
    <mergeCell ref="A207:F207"/>
    <mergeCell ref="A266:F266"/>
    <mergeCell ref="A267:F267"/>
    <mergeCell ref="A268:F268"/>
    <mergeCell ref="A264:F264"/>
    <mergeCell ref="A211:F211"/>
    <mergeCell ref="A208:F208"/>
    <mergeCell ref="A206:F206"/>
    <mergeCell ref="A178:F178"/>
    <mergeCell ref="A191:F191"/>
    <mergeCell ref="A187:F187"/>
    <mergeCell ref="A185:F185"/>
    <mergeCell ref="A203:F203"/>
    <mergeCell ref="A204:F204"/>
    <mergeCell ref="A217:F217"/>
    <mergeCell ref="A101:F101"/>
    <mergeCell ref="A216:F216"/>
    <mergeCell ref="A192:F192"/>
    <mergeCell ref="A193:F193"/>
    <mergeCell ref="A183:F183"/>
    <mergeCell ref="A189:F189"/>
    <mergeCell ref="A190:F190"/>
    <mergeCell ref="A205:F205"/>
  </mergeCells>
  <printOptions/>
  <pageMargins left="0.7480314960629921" right="0" top="1.181102362204724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3"/>
  <sheetViews>
    <sheetView zoomScaleSheetLayoutView="75" zoomScalePageLayoutView="0" workbookViewId="0" topLeftCell="A10">
      <selection activeCell="J149" sqref="J149"/>
    </sheetView>
  </sheetViews>
  <sheetFormatPr defaultColWidth="9.00390625" defaultRowHeight="12.75"/>
  <cols>
    <col min="1" max="4" width="9.125" style="36" customWidth="1"/>
    <col min="5" max="5" width="12.875" style="36" customWidth="1"/>
    <col min="6" max="6" width="10.75390625" style="36" customWidth="1"/>
    <col min="7" max="7" width="11.125" style="36" customWidth="1"/>
    <col min="8" max="8" width="11.875" style="36" customWidth="1"/>
    <col min="9" max="9" width="12.125" style="36" customWidth="1"/>
    <col min="10" max="10" width="18.75390625" style="36" customWidth="1"/>
    <col min="11" max="11" width="11.00390625" style="36" customWidth="1"/>
    <col min="12" max="12" width="22.125" style="36" customWidth="1"/>
    <col min="13" max="13" width="19.125" style="36" customWidth="1"/>
    <col min="14" max="14" width="18.375" style="36" customWidth="1"/>
    <col min="15" max="15" width="0" style="0" hidden="1" customWidth="1"/>
    <col min="16" max="16" width="11.75390625" style="0" bestFit="1" customWidth="1"/>
  </cols>
  <sheetData>
    <row r="1" spans="2:13" ht="20.25" hidden="1">
      <c r="B1" s="317"/>
      <c r="C1" s="318"/>
      <c r="D1" s="318"/>
      <c r="E1" s="318"/>
      <c r="F1" s="318"/>
      <c r="G1" s="318"/>
      <c r="H1" s="318"/>
      <c r="I1" s="318"/>
      <c r="J1" s="318"/>
      <c r="K1" s="318"/>
      <c r="L1" s="43"/>
      <c r="M1" s="43"/>
    </row>
    <row r="2" spans="2:13" ht="20.25" hidden="1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43"/>
      <c r="M2" s="43"/>
    </row>
    <row r="3" spans="1:14" s="11" customFormat="1" ht="15" hidden="1">
      <c r="A3" s="37"/>
      <c r="B3" s="37"/>
      <c r="C3" s="37"/>
      <c r="D3" s="37"/>
      <c r="E3" s="37"/>
      <c r="F3" s="38"/>
      <c r="G3" s="38"/>
      <c r="H3" s="37"/>
      <c r="I3" s="37"/>
      <c r="J3" s="37"/>
      <c r="K3" s="37"/>
      <c r="L3" s="37"/>
      <c r="M3" s="37"/>
      <c r="N3" s="37"/>
    </row>
    <row r="4" spans="1:14" s="11" customFormat="1" ht="15" hidden="1">
      <c r="A4" s="37"/>
      <c r="B4" s="37"/>
      <c r="C4" s="37"/>
      <c r="D4" s="37"/>
      <c r="E4" s="37"/>
      <c r="F4" s="39"/>
      <c r="G4" s="39"/>
      <c r="H4" s="37"/>
      <c r="I4" s="39"/>
      <c r="J4" s="38"/>
      <c r="K4" s="37"/>
      <c r="L4" s="37"/>
      <c r="M4" s="37"/>
      <c r="N4" s="37"/>
    </row>
    <row r="5" spans="1:14" s="11" customFormat="1" ht="15" hidden="1">
      <c r="A5" s="37"/>
      <c r="B5" s="37"/>
      <c r="C5" s="37"/>
      <c r="D5" s="37"/>
      <c r="E5" s="37"/>
      <c r="F5" s="37"/>
      <c r="G5" s="37"/>
      <c r="H5" s="37"/>
      <c r="I5" s="39"/>
      <c r="J5" s="39"/>
      <c r="K5" s="39"/>
      <c r="L5" s="39"/>
      <c r="M5" s="39"/>
      <c r="N5" s="39"/>
    </row>
    <row r="6" spans="1:14" s="11" customFormat="1" ht="15" hidden="1">
      <c r="A6" s="37"/>
      <c r="B6" s="37"/>
      <c r="C6" s="37"/>
      <c r="D6" s="37"/>
      <c r="E6" s="37"/>
      <c r="F6" s="37"/>
      <c r="G6" s="37"/>
      <c r="H6" s="37"/>
      <c r="I6" s="39"/>
      <c r="J6" s="39"/>
      <c r="K6" s="39"/>
      <c r="L6" s="39"/>
      <c r="M6" s="39"/>
      <c r="N6" s="39"/>
    </row>
    <row r="7" spans="1:14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8"/>
      <c r="K7" s="37"/>
      <c r="L7" s="37"/>
      <c r="M7" s="37"/>
      <c r="N7" s="37"/>
    </row>
    <row r="8" spans="1:14" s="11" customFormat="1" ht="15" hidden="1">
      <c r="A8" s="37"/>
      <c r="B8" s="37"/>
      <c r="C8" s="37"/>
      <c r="D8" s="37"/>
      <c r="E8" s="37"/>
      <c r="F8" s="37"/>
      <c r="G8" s="37"/>
      <c r="H8" s="37"/>
      <c r="I8" s="39"/>
      <c r="J8" s="38"/>
      <c r="K8" s="37"/>
      <c r="L8" s="37"/>
      <c r="M8" s="37"/>
      <c r="N8" s="37"/>
    </row>
    <row r="9" spans="1:14" s="11" customFormat="1" ht="15" hidden="1">
      <c r="A9" s="37"/>
      <c r="B9" s="37"/>
      <c r="C9" s="37"/>
      <c r="D9" s="37"/>
      <c r="E9" s="314"/>
      <c r="F9" s="314"/>
      <c r="G9" s="321"/>
      <c r="H9" s="321"/>
      <c r="I9" s="321"/>
      <c r="J9" s="321"/>
      <c r="K9" s="321"/>
      <c r="L9" s="321"/>
      <c r="M9" s="321"/>
      <c r="N9" s="321"/>
    </row>
    <row r="10" spans="1:14" ht="18.75">
      <c r="A10" s="377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41"/>
      <c r="M10" s="41"/>
      <c r="N10" s="40"/>
    </row>
    <row r="11" spans="1:14" ht="18.75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41"/>
      <c r="M11" s="41"/>
      <c r="N11" s="41"/>
    </row>
    <row r="12" spans="1:14" ht="18.75" hidden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</row>
    <row r="13" spans="1:14" ht="18.75">
      <c r="A13" s="41"/>
      <c r="B13" s="383" t="s">
        <v>188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42"/>
      <c r="N13" s="76" t="s">
        <v>183</v>
      </c>
    </row>
    <row r="14" spans="1:14" ht="18.75">
      <c r="A14" s="41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72" t="s">
        <v>184</v>
      </c>
      <c r="N14" s="74" t="s">
        <v>187</v>
      </c>
    </row>
    <row r="15" spans="1:14" ht="39" customHeight="1">
      <c r="A15" s="41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72" t="s">
        <v>185</v>
      </c>
      <c r="N15" s="75">
        <v>42445</v>
      </c>
    </row>
    <row r="16" spans="1:14" ht="18.75">
      <c r="A16" s="378" t="s">
        <v>189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71"/>
      <c r="M16" s="73" t="s">
        <v>186</v>
      </c>
      <c r="N16" s="76">
        <v>383</v>
      </c>
    </row>
    <row r="17" spans="1:14" ht="18.75">
      <c r="A17" s="379" t="s">
        <v>190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77"/>
      <c r="M17" s="77"/>
      <c r="N17" s="78"/>
    </row>
    <row r="18" spans="1:14" ht="14.25" customHeight="1" hidden="1" thickBot="1">
      <c r="A18" s="290" t="s">
        <v>50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</row>
    <row r="19" spans="1:14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21" customHeight="1" thickBot="1">
      <c r="A20" s="387" t="s">
        <v>191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68"/>
    </row>
    <row r="21" spans="1:15" ht="16.5" thickBot="1">
      <c r="A21" s="291" t="s">
        <v>0</v>
      </c>
      <c r="B21" s="292"/>
      <c r="C21" s="292"/>
      <c r="D21" s="292"/>
      <c r="E21" s="292"/>
      <c r="F21" s="293"/>
      <c r="G21" s="7" t="s">
        <v>80</v>
      </c>
      <c r="H21" s="12" t="s">
        <v>1</v>
      </c>
      <c r="I21" s="12" t="s">
        <v>2</v>
      </c>
      <c r="J21" s="12" t="s">
        <v>3</v>
      </c>
      <c r="K21" s="12" t="s">
        <v>4</v>
      </c>
      <c r="L21" s="368" t="s">
        <v>5</v>
      </c>
      <c r="M21" s="389"/>
      <c r="N21" s="390"/>
      <c r="O21" s="27" t="s">
        <v>5</v>
      </c>
    </row>
    <row r="22" spans="1:15" ht="16.5" thickBot="1">
      <c r="A22" s="384"/>
      <c r="B22" s="385"/>
      <c r="C22" s="385"/>
      <c r="D22" s="385"/>
      <c r="E22" s="385"/>
      <c r="F22" s="386"/>
      <c r="G22" s="15"/>
      <c r="H22" s="46"/>
      <c r="I22" s="2"/>
      <c r="J22" s="48"/>
      <c r="K22" s="49"/>
      <c r="L22" s="27" t="s">
        <v>182</v>
      </c>
      <c r="M22" s="47" t="s">
        <v>178</v>
      </c>
      <c r="N22" s="27" t="s">
        <v>179</v>
      </c>
      <c r="O22" s="28">
        <f>O23+O148</f>
        <v>8594611.85</v>
      </c>
    </row>
    <row r="23" spans="1:15" ht="16.5" thickBot="1">
      <c r="A23" s="364" t="s">
        <v>6</v>
      </c>
      <c r="B23" s="365"/>
      <c r="C23" s="365"/>
      <c r="D23" s="365"/>
      <c r="E23" s="365"/>
      <c r="F23" s="366"/>
      <c r="G23" s="62"/>
      <c r="H23" s="2"/>
      <c r="I23" s="2"/>
      <c r="J23" s="2"/>
      <c r="K23" s="46"/>
      <c r="L23" s="69">
        <f>L24+L149</f>
        <v>8594611.85</v>
      </c>
      <c r="M23" s="79">
        <f>M24+M149</f>
        <v>8747486.34</v>
      </c>
      <c r="N23" s="80">
        <f>N24+N149</f>
        <v>9031249.600000001</v>
      </c>
      <c r="O23" s="29">
        <f>O24+O62+O68+O83+O118</f>
        <v>7649407.91</v>
      </c>
    </row>
    <row r="24" spans="1:16" ht="54.75" customHeight="1" thickBot="1">
      <c r="A24" s="364" t="s">
        <v>81</v>
      </c>
      <c r="B24" s="259"/>
      <c r="C24" s="259"/>
      <c r="D24" s="259"/>
      <c r="E24" s="259"/>
      <c r="F24" s="260"/>
      <c r="G24" s="63">
        <v>703</v>
      </c>
      <c r="H24" s="13"/>
      <c r="I24" s="13"/>
      <c r="J24" s="3"/>
      <c r="K24" s="13" t="s">
        <v>11</v>
      </c>
      <c r="L24" s="69">
        <f>L25+L63+L69+L84+L119</f>
        <v>7649407.91</v>
      </c>
      <c r="M24" s="70">
        <f>M25+M63+M69+M84+M119</f>
        <v>7362579.48</v>
      </c>
      <c r="N24" s="69">
        <f>N25+N63+N69+N84+N119</f>
        <v>7695591.800000001</v>
      </c>
      <c r="O24" s="50">
        <f>O25+O30+O49+O52</f>
        <v>4859256.33</v>
      </c>
      <c r="P24" s="35"/>
    </row>
    <row r="25" spans="1:15" ht="16.5" customHeight="1" thickBot="1">
      <c r="A25" s="367" t="s">
        <v>7</v>
      </c>
      <c r="B25" s="367"/>
      <c r="C25" s="367"/>
      <c r="D25" s="367"/>
      <c r="E25" s="367"/>
      <c r="F25" s="367"/>
      <c r="G25" s="4">
        <v>703</v>
      </c>
      <c r="H25" s="3" t="s">
        <v>8</v>
      </c>
      <c r="I25" s="3"/>
      <c r="J25" s="3"/>
      <c r="K25" s="3" t="s">
        <v>11</v>
      </c>
      <c r="L25" s="69">
        <f>L26+L31+L50+L53</f>
        <v>4859256.33</v>
      </c>
      <c r="M25" s="81">
        <f>M26+M31+M53</f>
        <v>4924063.58</v>
      </c>
      <c r="N25" s="69">
        <f>N26+N31+N50+N53</f>
        <v>5257075.9</v>
      </c>
      <c r="O25" s="50">
        <f>O26+O29</f>
        <v>655777.1799999999</v>
      </c>
    </row>
    <row r="26" spans="1:15" ht="53.25" customHeight="1" thickBot="1">
      <c r="A26" s="270" t="s">
        <v>42</v>
      </c>
      <c r="B26" s="280"/>
      <c r="C26" s="280"/>
      <c r="D26" s="280"/>
      <c r="E26" s="280"/>
      <c r="F26" s="281"/>
      <c r="G26" s="14">
        <v>703</v>
      </c>
      <c r="H26" s="3" t="s">
        <v>8</v>
      </c>
      <c r="I26" s="3" t="s">
        <v>19</v>
      </c>
      <c r="J26" s="3"/>
      <c r="K26" s="3" t="s">
        <v>11</v>
      </c>
      <c r="L26" s="69">
        <f>L27+L30</f>
        <v>655777.1799999999</v>
      </c>
      <c r="M26" s="81">
        <f>M27</f>
        <v>685287.47</v>
      </c>
      <c r="N26" s="69">
        <f>N27</f>
        <v>722977.9299999999</v>
      </c>
      <c r="O26" s="51">
        <f>O27</f>
        <v>503669.11</v>
      </c>
    </row>
    <row r="27" spans="1:15" ht="36.75" customHeight="1" thickBot="1">
      <c r="A27" s="243" t="s">
        <v>151</v>
      </c>
      <c r="B27" s="244"/>
      <c r="C27" s="244"/>
      <c r="D27" s="244"/>
      <c r="E27" s="244"/>
      <c r="F27" s="245"/>
      <c r="G27" s="15">
        <v>703</v>
      </c>
      <c r="H27" s="3" t="s">
        <v>8</v>
      </c>
      <c r="I27" s="3" t="s">
        <v>19</v>
      </c>
      <c r="J27" s="3" t="s">
        <v>150</v>
      </c>
      <c r="K27" s="3" t="s">
        <v>11</v>
      </c>
      <c r="L27" s="82">
        <f>L28</f>
        <v>503669.11</v>
      </c>
      <c r="M27" s="83">
        <f>M29+M30</f>
        <v>685287.47</v>
      </c>
      <c r="N27" s="82">
        <f>N29+N30</f>
        <v>722977.9299999999</v>
      </c>
      <c r="O27" s="51">
        <f>O28</f>
        <v>503669.11</v>
      </c>
    </row>
    <row r="28" spans="1:15" ht="28.5" customHeight="1" hidden="1" thickBot="1">
      <c r="A28" s="243" t="s">
        <v>43</v>
      </c>
      <c r="B28" s="244"/>
      <c r="C28" s="244"/>
      <c r="D28" s="244"/>
      <c r="E28" s="244"/>
      <c r="F28" s="245"/>
      <c r="G28" s="15">
        <v>703</v>
      </c>
      <c r="H28" s="3" t="s">
        <v>8</v>
      </c>
      <c r="I28" s="3" t="s">
        <v>19</v>
      </c>
      <c r="J28" s="4" t="s">
        <v>135</v>
      </c>
      <c r="K28" s="3" t="s">
        <v>11</v>
      </c>
      <c r="L28" s="82">
        <f>L29</f>
        <v>503669.11</v>
      </c>
      <c r="M28" s="81"/>
      <c r="N28" s="82">
        <f>N29</f>
        <v>555282.59</v>
      </c>
      <c r="O28" s="51">
        <v>503669.11</v>
      </c>
    </row>
    <row r="29" spans="1:15" ht="32.25" customHeight="1" thickBot="1">
      <c r="A29" s="243" t="s">
        <v>152</v>
      </c>
      <c r="B29" s="244"/>
      <c r="C29" s="244"/>
      <c r="D29" s="244"/>
      <c r="E29" s="244"/>
      <c r="F29" s="245"/>
      <c r="G29" s="15">
        <v>703</v>
      </c>
      <c r="H29" s="3" t="s">
        <v>8</v>
      </c>
      <c r="I29" s="3" t="s">
        <v>19</v>
      </c>
      <c r="J29" s="3" t="s">
        <v>150</v>
      </c>
      <c r="K29" s="3" t="s">
        <v>63</v>
      </c>
      <c r="L29" s="82">
        <v>503669.11</v>
      </c>
      <c r="M29" s="83">
        <v>526334.46</v>
      </c>
      <c r="N29" s="82">
        <v>555282.59</v>
      </c>
      <c r="O29" s="51">
        <v>152108.07</v>
      </c>
    </row>
    <row r="30" spans="1:15" ht="51.75" customHeight="1" thickBot="1">
      <c r="A30" s="243" t="s">
        <v>153</v>
      </c>
      <c r="B30" s="261"/>
      <c r="C30" s="261"/>
      <c r="D30" s="261"/>
      <c r="E30" s="261"/>
      <c r="F30" s="262"/>
      <c r="G30" s="15">
        <v>703</v>
      </c>
      <c r="H30" s="3" t="s">
        <v>8</v>
      </c>
      <c r="I30" s="3" t="s">
        <v>19</v>
      </c>
      <c r="J30" s="3" t="s">
        <v>150</v>
      </c>
      <c r="K30" s="3" t="s">
        <v>154</v>
      </c>
      <c r="L30" s="82">
        <v>152108.07</v>
      </c>
      <c r="M30" s="83">
        <v>158953.01</v>
      </c>
      <c r="N30" s="82">
        <v>167695.34</v>
      </c>
      <c r="O30" s="50">
        <f>O31</f>
        <v>4064380.05</v>
      </c>
    </row>
    <row r="31" spans="1:15" ht="69.75" customHeight="1" thickBot="1">
      <c r="A31" s="363" t="s">
        <v>12</v>
      </c>
      <c r="B31" s="363"/>
      <c r="C31" s="363"/>
      <c r="D31" s="363"/>
      <c r="E31" s="363"/>
      <c r="F31" s="363"/>
      <c r="G31" s="4">
        <v>703</v>
      </c>
      <c r="H31" s="3" t="s">
        <v>8</v>
      </c>
      <c r="I31" s="3" t="s">
        <v>13</v>
      </c>
      <c r="J31" s="3"/>
      <c r="K31" s="3" t="s">
        <v>14</v>
      </c>
      <c r="L31" s="69">
        <f>L32</f>
        <v>4064380.05</v>
      </c>
      <c r="M31" s="81">
        <f>M32</f>
        <v>4223275.41</v>
      </c>
      <c r="N31" s="69">
        <f>N32</f>
        <v>4518597.2700000005</v>
      </c>
      <c r="O31" s="51">
        <f>O34+O35+O36+O46+O47+O48</f>
        <v>4064380.05</v>
      </c>
    </row>
    <row r="32" spans="1:15" ht="37.5" customHeight="1" thickBot="1">
      <c r="A32" s="362" t="s">
        <v>151</v>
      </c>
      <c r="B32" s="362"/>
      <c r="C32" s="362"/>
      <c r="D32" s="362"/>
      <c r="E32" s="362"/>
      <c r="F32" s="362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82">
        <f>L35+L36+L37+L47+L48+L49</f>
        <v>4064380.05</v>
      </c>
      <c r="M32" s="83">
        <f>M35+M36+M37+M47+M48+M49</f>
        <v>4223275.41</v>
      </c>
      <c r="N32" s="82">
        <f>N35+N36+N37+N47+N48+N49</f>
        <v>4518597.2700000005</v>
      </c>
      <c r="O32" s="51"/>
    </row>
    <row r="33" spans="1:15" ht="19.5" customHeight="1" hidden="1" thickBot="1">
      <c r="A33" s="362" t="s">
        <v>15</v>
      </c>
      <c r="B33" s="362"/>
      <c r="C33" s="362"/>
      <c r="D33" s="362"/>
      <c r="E33" s="362"/>
      <c r="F33" s="362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82"/>
      <c r="M33" s="83"/>
      <c r="N33" s="82"/>
      <c r="O33" s="51"/>
    </row>
    <row r="34" spans="1:15" ht="34.5" customHeight="1" hidden="1">
      <c r="A34" s="362" t="s">
        <v>71</v>
      </c>
      <c r="B34" s="362"/>
      <c r="C34" s="362"/>
      <c r="D34" s="362"/>
      <c r="E34" s="362"/>
      <c r="F34" s="362"/>
      <c r="G34" s="7">
        <v>703</v>
      </c>
      <c r="H34" s="6" t="s">
        <v>8</v>
      </c>
      <c r="I34" s="6" t="s">
        <v>13</v>
      </c>
      <c r="J34" s="6" t="s">
        <v>155</v>
      </c>
      <c r="K34" s="6" t="s">
        <v>64</v>
      </c>
      <c r="L34" s="82"/>
      <c r="M34" s="83"/>
      <c r="N34" s="82"/>
      <c r="O34" s="51">
        <v>2625205.92</v>
      </c>
    </row>
    <row r="35" spans="1:15" ht="36" customHeight="1" thickBot="1">
      <c r="A35" s="243" t="s">
        <v>152</v>
      </c>
      <c r="B35" s="244"/>
      <c r="C35" s="244"/>
      <c r="D35" s="244"/>
      <c r="E35" s="244"/>
      <c r="F35" s="245"/>
      <c r="G35" s="7">
        <v>703</v>
      </c>
      <c r="H35" s="6" t="s">
        <v>8</v>
      </c>
      <c r="I35" s="6" t="s">
        <v>13</v>
      </c>
      <c r="J35" s="6" t="s">
        <v>155</v>
      </c>
      <c r="K35" s="6" t="s">
        <v>63</v>
      </c>
      <c r="L35" s="82">
        <v>2625205.92</v>
      </c>
      <c r="M35" s="83">
        <v>2743280.85</v>
      </c>
      <c r="N35" s="82">
        <v>2894140.1</v>
      </c>
      <c r="O35" s="51">
        <v>792812.19</v>
      </c>
    </row>
    <row r="36" spans="1:15" ht="51" customHeight="1" thickBot="1">
      <c r="A36" s="243" t="s">
        <v>153</v>
      </c>
      <c r="B36" s="261"/>
      <c r="C36" s="261"/>
      <c r="D36" s="261"/>
      <c r="E36" s="261"/>
      <c r="F36" s="262"/>
      <c r="G36" s="7">
        <v>703</v>
      </c>
      <c r="H36" s="6" t="s">
        <v>8</v>
      </c>
      <c r="I36" s="6" t="s">
        <v>13</v>
      </c>
      <c r="J36" s="6" t="s">
        <v>155</v>
      </c>
      <c r="K36" s="6" t="s">
        <v>154</v>
      </c>
      <c r="L36" s="82">
        <v>792812.19</v>
      </c>
      <c r="M36" s="83">
        <v>828471.72</v>
      </c>
      <c r="N36" s="82">
        <v>874031.22</v>
      </c>
      <c r="O36" s="51">
        <v>589861.94</v>
      </c>
    </row>
    <row r="37" spans="1:15" ht="34.5" customHeight="1" thickBot="1">
      <c r="A37" s="258" t="s">
        <v>111</v>
      </c>
      <c r="B37" s="259"/>
      <c r="C37" s="259"/>
      <c r="D37" s="259"/>
      <c r="E37" s="259"/>
      <c r="F37" s="260"/>
      <c r="G37" s="7">
        <v>703</v>
      </c>
      <c r="H37" s="6" t="s">
        <v>8</v>
      </c>
      <c r="I37" s="6" t="s">
        <v>13</v>
      </c>
      <c r="J37" s="6" t="s">
        <v>155</v>
      </c>
      <c r="K37" s="6" t="s">
        <v>65</v>
      </c>
      <c r="L37" s="82">
        <v>589861.94</v>
      </c>
      <c r="M37" s="83">
        <v>594522.84</v>
      </c>
      <c r="N37" s="82">
        <v>693425.95</v>
      </c>
      <c r="O37" s="51">
        <v>0</v>
      </c>
    </row>
    <row r="38" spans="1:15" ht="19.5" customHeight="1" hidden="1">
      <c r="A38" s="220" t="s">
        <v>91</v>
      </c>
      <c r="B38" s="248"/>
      <c r="C38" s="248"/>
      <c r="D38" s="248"/>
      <c r="E38" s="248"/>
      <c r="F38" s="249"/>
      <c r="G38" s="7">
        <v>703</v>
      </c>
      <c r="H38" s="6" t="s">
        <v>8</v>
      </c>
      <c r="I38" s="6" t="s">
        <v>13</v>
      </c>
      <c r="J38" s="6" t="s">
        <v>155</v>
      </c>
      <c r="K38" s="6" t="s">
        <v>66</v>
      </c>
      <c r="L38" s="82">
        <v>0</v>
      </c>
      <c r="M38" s="83"/>
      <c r="N38" s="82">
        <v>0</v>
      </c>
      <c r="O38" s="51">
        <v>0</v>
      </c>
    </row>
    <row r="39" spans="1:15" ht="17.25" customHeight="1" hidden="1">
      <c r="A39" s="220" t="s">
        <v>92</v>
      </c>
      <c r="B39" s="248"/>
      <c r="C39" s="248"/>
      <c r="D39" s="248"/>
      <c r="E39" s="248"/>
      <c r="F39" s="249"/>
      <c r="G39" s="7">
        <v>703</v>
      </c>
      <c r="H39" s="6" t="s">
        <v>8</v>
      </c>
      <c r="I39" s="6" t="s">
        <v>13</v>
      </c>
      <c r="J39" s="6" t="s">
        <v>155</v>
      </c>
      <c r="K39" s="6" t="s">
        <v>67</v>
      </c>
      <c r="L39" s="82">
        <v>0</v>
      </c>
      <c r="M39" s="83"/>
      <c r="N39" s="82">
        <v>0</v>
      </c>
      <c r="O39" s="51">
        <v>3335.5</v>
      </c>
    </row>
    <row r="40" spans="1:15" ht="19.5" customHeight="1" hidden="1">
      <c r="A40" s="362" t="s">
        <v>16</v>
      </c>
      <c r="B40" s="362"/>
      <c r="C40" s="362"/>
      <c r="D40" s="362"/>
      <c r="E40" s="362"/>
      <c r="F40" s="362"/>
      <c r="G40" s="5"/>
      <c r="H40" s="6" t="s">
        <v>8</v>
      </c>
      <c r="I40" s="6" t="s">
        <v>13</v>
      </c>
      <c r="J40" s="6" t="s">
        <v>155</v>
      </c>
      <c r="K40" s="6" t="s">
        <v>9</v>
      </c>
      <c r="L40" s="82">
        <v>3335.5</v>
      </c>
      <c r="M40" s="83"/>
      <c r="N40" s="82">
        <v>3335.5</v>
      </c>
      <c r="O40" s="50">
        <f>O42</f>
        <v>0</v>
      </c>
    </row>
    <row r="41" spans="1:15" ht="16.5" customHeight="1" hidden="1">
      <c r="A41" s="270" t="s">
        <v>53</v>
      </c>
      <c r="B41" s="280"/>
      <c r="C41" s="280"/>
      <c r="D41" s="280"/>
      <c r="E41" s="280"/>
      <c r="F41" s="281"/>
      <c r="G41" s="7">
        <v>703</v>
      </c>
      <c r="H41" s="3" t="s">
        <v>8</v>
      </c>
      <c r="I41" s="3" t="s">
        <v>58</v>
      </c>
      <c r="J41" s="6" t="s">
        <v>155</v>
      </c>
      <c r="K41" s="3" t="s">
        <v>11</v>
      </c>
      <c r="L41" s="69">
        <f>L43</f>
        <v>0</v>
      </c>
      <c r="M41" s="81"/>
      <c r="N41" s="69">
        <f>N43</f>
        <v>0</v>
      </c>
      <c r="O41" s="51">
        <f>O42</f>
        <v>0</v>
      </c>
    </row>
    <row r="42" spans="1:15" s="17" customFormat="1" ht="16.5" customHeight="1" hidden="1">
      <c r="A42" s="243" t="s">
        <v>53</v>
      </c>
      <c r="B42" s="244"/>
      <c r="C42" s="244"/>
      <c r="D42" s="244"/>
      <c r="E42" s="244"/>
      <c r="F42" s="245"/>
      <c r="G42" s="7">
        <v>703</v>
      </c>
      <c r="H42" s="6" t="s">
        <v>8</v>
      </c>
      <c r="I42" s="6" t="s">
        <v>58</v>
      </c>
      <c r="J42" s="6" t="s">
        <v>155</v>
      </c>
      <c r="K42" s="6" t="s">
        <v>11</v>
      </c>
      <c r="L42" s="82">
        <f>L43</f>
        <v>0</v>
      </c>
      <c r="M42" s="83"/>
      <c r="N42" s="82">
        <f>N43</f>
        <v>0</v>
      </c>
      <c r="O42" s="51">
        <f>O43</f>
        <v>0</v>
      </c>
    </row>
    <row r="43" spans="1:15" ht="16.5" hidden="1" thickBot="1">
      <c r="A43" s="243" t="s">
        <v>54</v>
      </c>
      <c r="B43" s="244"/>
      <c r="C43" s="244"/>
      <c r="D43" s="244"/>
      <c r="E43" s="244"/>
      <c r="F43" s="245"/>
      <c r="G43" s="7">
        <v>703</v>
      </c>
      <c r="H43" s="6" t="s">
        <v>8</v>
      </c>
      <c r="I43" s="6" t="s">
        <v>58</v>
      </c>
      <c r="J43" s="6" t="s">
        <v>155</v>
      </c>
      <c r="K43" s="6" t="s">
        <v>11</v>
      </c>
      <c r="L43" s="82">
        <f>L44</f>
        <v>0</v>
      </c>
      <c r="M43" s="83"/>
      <c r="N43" s="82">
        <f>N44</f>
        <v>0</v>
      </c>
      <c r="O43" s="51">
        <v>0</v>
      </c>
    </row>
    <row r="44" spans="1:15" ht="16.5" hidden="1" thickBot="1">
      <c r="A44" s="220" t="s">
        <v>84</v>
      </c>
      <c r="B44" s="248"/>
      <c r="C44" s="248"/>
      <c r="D44" s="248"/>
      <c r="E44" s="248"/>
      <c r="F44" s="249"/>
      <c r="G44" s="7">
        <v>703</v>
      </c>
      <c r="H44" s="6" t="s">
        <v>8</v>
      </c>
      <c r="I44" s="6" t="s">
        <v>58</v>
      </c>
      <c r="J44" s="6" t="s">
        <v>155</v>
      </c>
      <c r="K44" s="6" t="s">
        <v>68</v>
      </c>
      <c r="L44" s="82">
        <v>0</v>
      </c>
      <c r="M44" s="83"/>
      <c r="N44" s="82">
        <v>0</v>
      </c>
      <c r="O44" s="51"/>
    </row>
    <row r="45" spans="1:15" ht="16.5" hidden="1" thickBot="1">
      <c r="A45" s="220" t="s">
        <v>53</v>
      </c>
      <c r="B45" s="227"/>
      <c r="C45" s="227"/>
      <c r="D45" s="227"/>
      <c r="E45" s="227"/>
      <c r="F45" s="228"/>
      <c r="G45" s="59"/>
      <c r="H45" s="6" t="s">
        <v>8</v>
      </c>
      <c r="I45" s="6" t="s">
        <v>58</v>
      </c>
      <c r="J45" s="6" t="s">
        <v>155</v>
      </c>
      <c r="K45" s="6"/>
      <c r="L45" s="82"/>
      <c r="M45" s="83"/>
      <c r="N45" s="82"/>
      <c r="O45" s="51"/>
    </row>
    <row r="46" spans="1:15" ht="16.5" hidden="1" thickBot="1">
      <c r="A46" s="220" t="s">
        <v>54</v>
      </c>
      <c r="B46" s="227"/>
      <c r="C46" s="227"/>
      <c r="D46" s="227"/>
      <c r="E46" s="227"/>
      <c r="F46" s="228"/>
      <c r="G46" s="59"/>
      <c r="H46" s="6" t="s">
        <v>8</v>
      </c>
      <c r="I46" s="6" t="s">
        <v>58</v>
      </c>
      <c r="J46" s="6" t="s">
        <v>155</v>
      </c>
      <c r="K46" s="6"/>
      <c r="L46" s="82"/>
      <c r="M46" s="83"/>
      <c r="N46" s="82"/>
      <c r="O46" s="51">
        <v>50500</v>
      </c>
    </row>
    <row r="47" spans="1:15" ht="33.75" customHeight="1" thickBot="1">
      <c r="A47" s="220" t="s">
        <v>91</v>
      </c>
      <c r="B47" s="263"/>
      <c r="C47" s="263"/>
      <c r="D47" s="263"/>
      <c r="E47" s="263"/>
      <c r="F47" s="264"/>
      <c r="G47" s="7">
        <v>703</v>
      </c>
      <c r="H47" s="6" t="s">
        <v>8</v>
      </c>
      <c r="I47" s="6" t="s">
        <v>13</v>
      </c>
      <c r="J47" s="6" t="s">
        <v>155</v>
      </c>
      <c r="K47" s="6" t="s">
        <v>66</v>
      </c>
      <c r="L47" s="82">
        <v>50500</v>
      </c>
      <c r="M47" s="83">
        <v>50500</v>
      </c>
      <c r="N47" s="82">
        <v>50500</v>
      </c>
      <c r="O47" s="51">
        <v>1000</v>
      </c>
    </row>
    <row r="48" spans="1:15" ht="16.5" thickBot="1">
      <c r="A48" s="380" t="s">
        <v>180</v>
      </c>
      <c r="B48" s="381"/>
      <c r="C48" s="381"/>
      <c r="D48" s="381"/>
      <c r="E48" s="381"/>
      <c r="F48" s="382"/>
      <c r="G48" s="7">
        <v>703</v>
      </c>
      <c r="H48" s="6" t="s">
        <v>8</v>
      </c>
      <c r="I48" s="6" t="s">
        <v>13</v>
      </c>
      <c r="J48" s="6" t="s">
        <v>155</v>
      </c>
      <c r="K48" s="6" t="s">
        <v>67</v>
      </c>
      <c r="L48" s="82">
        <v>1000</v>
      </c>
      <c r="M48" s="83">
        <v>1500</v>
      </c>
      <c r="N48" s="82">
        <v>1500</v>
      </c>
      <c r="O48" s="51">
        <v>5000</v>
      </c>
    </row>
    <row r="49" spans="1:15" ht="16.5" thickBot="1">
      <c r="A49" s="287" t="s">
        <v>148</v>
      </c>
      <c r="B49" s="375"/>
      <c r="C49" s="375"/>
      <c r="D49" s="375"/>
      <c r="E49" s="375"/>
      <c r="F49" s="376"/>
      <c r="G49" s="7">
        <v>703</v>
      </c>
      <c r="H49" s="6" t="s">
        <v>8</v>
      </c>
      <c r="I49" s="6" t="s">
        <v>13</v>
      </c>
      <c r="J49" s="6" t="s">
        <v>155</v>
      </c>
      <c r="K49" s="6" t="s">
        <v>136</v>
      </c>
      <c r="L49" s="82">
        <v>5000</v>
      </c>
      <c r="M49" s="83">
        <v>5000</v>
      </c>
      <c r="N49" s="82">
        <v>5000</v>
      </c>
      <c r="O49" s="50">
        <f>O50</f>
        <v>23598.4</v>
      </c>
    </row>
    <row r="50" spans="1:15" s="18" customFormat="1" ht="16.5" hidden="1" thickBot="1">
      <c r="A50" s="231" t="s">
        <v>174</v>
      </c>
      <c r="B50" s="351"/>
      <c r="C50" s="351"/>
      <c r="D50" s="351"/>
      <c r="E50" s="351"/>
      <c r="F50" s="352"/>
      <c r="G50" s="14">
        <v>703</v>
      </c>
      <c r="H50" s="3" t="s">
        <v>8</v>
      </c>
      <c r="I50" s="3" t="s">
        <v>56</v>
      </c>
      <c r="J50" s="3" t="s">
        <v>161</v>
      </c>
      <c r="K50" s="3" t="s">
        <v>11</v>
      </c>
      <c r="L50" s="69">
        <f>L51</f>
        <v>23598.4</v>
      </c>
      <c r="M50" s="81"/>
      <c r="N50" s="69">
        <f>N51</f>
        <v>0</v>
      </c>
      <c r="O50" s="51">
        <f>O51</f>
        <v>23598.4</v>
      </c>
    </row>
    <row r="51" spans="1:15" ht="33.75" customHeight="1" hidden="1" thickBot="1">
      <c r="A51" s="220" t="s">
        <v>175</v>
      </c>
      <c r="B51" s="263"/>
      <c r="C51" s="263"/>
      <c r="D51" s="263"/>
      <c r="E51" s="263"/>
      <c r="F51" s="264"/>
      <c r="G51" s="15">
        <v>703</v>
      </c>
      <c r="H51" s="6" t="s">
        <v>8</v>
      </c>
      <c r="I51" s="6" t="s">
        <v>56</v>
      </c>
      <c r="J51" s="6" t="s">
        <v>173</v>
      </c>
      <c r="K51" s="6" t="s">
        <v>11</v>
      </c>
      <c r="L51" s="82">
        <f>L52</f>
        <v>23598.4</v>
      </c>
      <c r="M51" s="83"/>
      <c r="N51" s="82">
        <f>N52</f>
        <v>0</v>
      </c>
      <c r="O51" s="51">
        <v>23598.4</v>
      </c>
    </row>
    <row r="52" spans="1:15" ht="16.5" hidden="1" thickBot="1">
      <c r="A52" s="220" t="s">
        <v>176</v>
      </c>
      <c r="B52" s="263"/>
      <c r="C52" s="263"/>
      <c r="D52" s="263"/>
      <c r="E52" s="263"/>
      <c r="F52" s="264"/>
      <c r="G52" s="15">
        <v>703</v>
      </c>
      <c r="H52" s="6" t="s">
        <v>8</v>
      </c>
      <c r="I52" s="6" t="s">
        <v>56</v>
      </c>
      <c r="J52" s="6" t="s">
        <v>173</v>
      </c>
      <c r="K52" s="6" t="s">
        <v>177</v>
      </c>
      <c r="L52" s="82">
        <v>23598.4</v>
      </c>
      <c r="M52" s="83"/>
      <c r="N52" s="82">
        <v>0</v>
      </c>
      <c r="O52" s="50">
        <f>O53+O55+O58</f>
        <v>115500.7</v>
      </c>
    </row>
    <row r="53" spans="1:15" ht="16.5" thickBot="1">
      <c r="A53" s="231" t="s">
        <v>119</v>
      </c>
      <c r="B53" s="351"/>
      <c r="C53" s="351"/>
      <c r="D53" s="351"/>
      <c r="E53" s="351"/>
      <c r="F53" s="352"/>
      <c r="G53" s="64">
        <v>703</v>
      </c>
      <c r="H53" s="3" t="s">
        <v>8</v>
      </c>
      <c r="I53" s="3" t="s">
        <v>120</v>
      </c>
      <c r="J53" s="3" t="s">
        <v>161</v>
      </c>
      <c r="K53" s="3" t="s">
        <v>11</v>
      </c>
      <c r="L53" s="69">
        <f>L54+L56+L59</f>
        <v>115500.7</v>
      </c>
      <c r="M53" s="81">
        <f>M59</f>
        <v>15500.7</v>
      </c>
      <c r="N53" s="69">
        <f>N54+N56+N59</f>
        <v>15500.7</v>
      </c>
      <c r="O53" s="50">
        <f>O54</f>
        <v>100000</v>
      </c>
    </row>
    <row r="54" spans="1:15" ht="16.5" hidden="1" thickBot="1">
      <c r="A54" s="220" t="s">
        <v>157</v>
      </c>
      <c r="B54" s="248"/>
      <c r="C54" s="248"/>
      <c r="D54" s="248"/>
      <c r="E54" s="248"/>
      <c r="F54" s="249"/>
      <c r="G54" s="65">
        <v>703</v>
      </c>
      <c r="H54" s="6" t="s">
        <v>8</v>
      </c>
      <c r="I54" s="6" t="s">
        <v>120</v>
      </c>
      <c r="J54" s="23" t="s">
        <v>156</v>
      </c>
      <c r="K54" s="6" t="s">
        <v>11</v>
      </c>
      <c r="L54" s="69">
        <f>L55</f>
        <v>100000</v>
      </c>
      <c r="M54" s="83"/>
      <c r="N54" s="69">
        <f>N55</f>
        <v>0</v>
      </c>
      <c r="O54" s="51">
        <v>100000</v>
      </c>
    </row>
    <row r="55" spans="1:15" ht="16.5" hidden="1" thickBot="1">
      <c r="A55" s="220" t="s">
        <v>148</v>
      </c>
      <c r="B55" s="248"/>
      <c r="C55" s="248"/>
      <c r="D55" s="248"/>
      <c r="E55" s="248"/>
      <c r="F55" s="249"/>
      <c r="G55" s="65">
        <v>703</v>
      </c>
      <c r="H55" s="6" t="s">
        <v>8</v>
      </c>
      <c r="I55" s="6" t="s">
        <v>120</v>
      </c>
      <c r="J55" s="23" t="s">
        <v>156</v>
      </c>
      <c r="K55" s="6" t="s">
        <v>65</v>
      </c>
      <c r="L55" s="82">
        <v>100000</v>
      </c>
      <c r="M55" s="83"/>
      <c r="N55" s="82">
        <v>0</v>
      </c>
      <c r="O55" s="50">
        <v>0</v>
      </c>
    </row>
    <row r="56" spans="1:15" ht="31.5" customHeight="1" hidden="1" thickBot="1">
      <c r="A56" s="220" t="s">
        <v>121</v>
      </c>
      <c r="B56" s="263"/>
      <c r="C56" s="263"/>
      <c r="D56" s="263"/>
      <c r="E56" s="263"/>
      <c r="F56" s="264"/>
      <c r="G56" s="65">
        <v>703</v>
      </c>
      <c r="H56" s="6" t="s">
        <v>8</v>
      </c>
      <c r="I56" s="6" t="s">
        <v>120</v>
      </c>
      <c r="J56" s="23" t="s">
        <v>122</v>
      </c>
      <c r="K56" s="6" t="s">
        <v>11</v>
      </c>
      <c r="L56" s="69">
        <v>0</v>
      </c>
      <c r="M56" s="83"/>
      <c r="N56" s="69">
        <v>0</v>
      </c>
      <c r="O56" s="51">
        <v>0</v>
      </c>
    </row>
    <row r="57" spans="1:15" ht="18" customHeight="1" hidden="1" thickBot="1">
      <c r="A57" s="220" t="s">
        <v>92</v>
      </c>
      <c r="B57" s="248"/>
      <c r="C57" s="248"/>
      <c r="D57" s="248"/>
      <c r="E57" s="248"/>
      <c r="F57" s="249"/>
      <c r="G57" s="65">
        <v>703</v>
      </c>
      <c r="H57" s="6" t="s">
        <v>8</v>
      </c>
      <c r="I57" s="6" t="s">
        <v>120</v>
      </c>
      <c r="J57" s="23" t="s">
        <v>127</v>
      </c>
      <c r="K57" s="6" t="s">
        <v>67</v>
      </c>
      <c r="L57" s="82">
        <v>0</v>
      </c>
      <c r="M57" s="83"/>
      <c r="N57" s="82">
        <v>0</v>
      </c>
      <c r="O57" s="51">
        <v>0</v>
      </c>
    </row>
    <row r="58" spans="1:15" ht="28.5" customHeight="1" hidden="1" thickBot="1">
      <c r="A58" s="258" t="s">
        <v>111</v>
      </c>
      <c r="B58" s="259"/>
      <c r="C58" s="259"/>
      <c r="D58" s="259"/>
      <c r="E58" s="259"/>
      <c r="F58" s="260"/>
      <c r="G58" s="65">
        <v>703</v>
      </c>
      <c r="H58" s="6" t="s">
        <v>8</v>
      </c>
      <c r="I58" s="6" t="s">
        <v>120</v>
      </c>
      <c r="J58" s="23" t="s">
        <v>122</v>
      </c>
      <c r="K58" s="6" t="s">
        <v>65</v>
      </c>
      <c r="L58" s="82">
        <v>0</v>
      </c>
      <c r="M58" s="83"/>
      <c r="N58" s="82">
        <v>0</v>
      </c>
      <c r="O58" s="50">
        <f>O59</f>
        <v>15500.7</v>
      </c>
    </row>
    <row r="59" spans="1:15" ht="36" customHeight="1" thickBot="1">
      <c r="A59" s="258" t="s">
        <v>158</v>
      </c>
      <c r="B59" s="261"/>
      <c r="C59" s="261"/>
      <c r="D59" s="261"/>
      <c r="E59" s="261"/>
      <c r="F59" s="262"/>
      <c r="G59" s="65">
        <v>703</v>
      </c>
      <c r="H59" s="6" t="s">
        <v>8</v>
      </c>
      <c r="I59" s="6" t="s">
        <v>120</v>
      </c>
      <c r="J59" s="23">
        <v>7710092794</v>
      </c>
      <c r="K59" s="6" t="s">
        <v>11</v>
      </c>
      <c r="L59" s="69">
        <f>L60</f>
        <v>15500.7</v>
      </c>
      <c r="M59" s="83">
        <f>M60</f>
        <v>15500.7</v>
      </c>
      <c r="N59" s="82">
        <f>N60</f>
        <v>15500.7</v>
      </c>
      <c r="O59" s="51">
        <v>15500.7</v>
      </c>
    </row>
    <row r="60" spans="1:15" ht="16.5" thickBot="1">
      <c r="A60" s="220" t="s">
        <v>148</v>
      </c>
      <c r="B60" s="263"/>
      <c r="C60" s="263"/>
      <c r="D60" s="263"/>
      <c r="E60" s="263"/>
      <c r="F60" s="264"/>
      <c r="G60" s="65">
        <v>703</v>
      </c>
      <c r="H60" s="6" t="s">
        <v>8</v>
      </c>
      <c r="I60" s="6" t="s">
        <v>120</v>
      </c>
      <c r="J60" s="23">
        <v>7710092794</v>
      </c>
      <c r="K60" s="6" t="s">
        <v>136</v>
      </c>
      <c r="L60" s="82">
        <v>15500.7</v>
      </c>
      <c r="M60" s="83">
        <v>15500.7</v>
      </c>
      <c r="N60" s="82">
        <v>15500.7</v>
      </c>
      <c r="O60" s="50"/>
    </row>
    <row r="61" spans="1:15" ht="19.5" customHeight="1" hidden="1" thickBot="1">
      <c r="A61" s="231" t="s">
        <v>18</v>
      </c>
      <c r="B61" s="268"/>
      <c r="C61" s="268"/>
      <c r="D61" s="268"/>
      <c r="E61" s="268"/>
      <c r="F61" s="269"/>
      <c r="G61" s="7">
        <v>703</v>
      </c>
      <c r="H61" s="3" t="s">
        <v>19</v>
      </c>
      <c r="I61" s="3" t="s">
        <v>9</v>
      </c>
      <c r="J61" s="21" t="s">
        <v>10</v>
      </c>
      <c r="K61" s="3" t="s">
        <v>11</v>
      </c>
      <c r="L61" s="69"/>
      <c r="M61" s="81"/>
      <c r="N61" s="69"/>
      <c r="O61" s="50">
        <f>O62</f>
        <v>143948</v>
      </c>
    </row>
    <row r="62" spans="1:15" ht="19.5" customHeight="1" thickBot="1">
      <c r="A62" s="231" t="s">
        <v>18</v>
      </c>
      <c r="B62" s="263"/>
      <c r="C62" s="263"/>
      <c r="D62" s="263"/>
      <c r="E62" s="263"/>
      <c r="F62" s="264"/>
      <c r="G62" s="7">
        <v>703</v>
      </c>
      <c r="H62" s="3" t="s">
        <v>19</v>
      </c>
      <c r="I62" s="3"/>
      <c r="J62" s="3"/>
      <c r="K62" s="3" t="s">
        <v>11</v>
      </c>
      <c r="L62" s="69">
        <f aca="true" t="shared" si="0" ref="L62:N63">L63</f>
        <v>143948</v>
      </c>
      <c r="M62" s="81">
        <f t="shared" si="0"/>
        <v>138628</v>
      </c>
      <c r="N62" s="69">
        <f t="shared" si="0"/>
        <v>138628</v>
      </c>
      <c r="O62" s="50">
        <f>O63</f>
        <v>143948</v>
      </c>
    </row>
    <row r="63" spans="1:15" ht="25.5" customHeight="1" thickBot="1">
      <c r="A63" s="231" t="s">
        <v>20</v>
      </c>
      <c r="B63" s="268"/>
      <c r="C63" s="268"/>
      <c r="D63" s="268"/>
      <c r="E63" s="268"/>
      <c r="F63" s="269"/>
      <c r="G63" s="4">
        <v>703</v>
      </c>
      <c r="H63" s="3" t="s">
        <v>19</v>
      </c>
      <c r="I63" s="3" t="s">
        <v>21</v>
      </c>
      <c r="J63" s="3"/>
      <c r="K63" s="3" t="s">
        <v>11</v>
      </c>
      <c r="L63" s="69">
        <f t="shared" si="0"/>
        <v>143948</v>
      </c>
      <c r="M63" s="81">
        <f t="shared" si="0"/>
        <v>138628</v>
      </c>
      <c r="N63" s="69">
        <f t="shared" si="0"/>
        <v>138628</v>
      </c>
      <c r="O63" s="51">
        <f>O64+O67+O66</f>
        <v>143948</v>
      </c>
    </row>
    <row r="64" spans="1:15" ht="57" customHeight="1" thickBot="1">
      <c r="A64" s="220" t="s">
        <v>159</v>
      </c>
      <c r="B64" s="248"/>
      <c r="C64" s="248"/>
      <c r="D64" s="248"/>
      <c r="E64" s="248"/>
      <c r="F64" s="249"/>
      <c r="G64" s="7">
        <v>703</v>
      </c>
      <c r="H64" s="6" t="s">
        <v>19</v>
      </c>
      <c r="I64" s="6" t="s">
        <v>21</v>
      </c>
      <c r="J64" s="22">
        <v>9990051180</v>
      </c>
      <c r="K64" s="6" t="s">
        <v>11</v>
      </c>
      <c r="L64" s="82">
        <f>L65+L68+L67</f>
        <v>143948</v>
      </c>
      <c r="M64" s="83">
        <f>M65+M67+M68</f>
        <v>138628</v>
      </c>
      <c r="N64" s="82">
        <f>N65+N68+N67</f>
        <v>138628</v>
      </c>
      <c r="O64" s="51">
        <v>94080</v>
      </c>
    </row>
    <row r="65" spans="1:15" ht="16.5" thickBot="1">
      <c r="A65" s="220" t="s">
        <v>160</v>
      </c>
      <c r="B65" s="248"/>
      <c r="C65" s="248"/>
      <c r="D65" s="248"/>
      <c r="E65" s="248"/>
      <c r="F65" s="249"/>
      <c r="G65" s="7">
        <v>703</v>
      </c>
      <c r="H65" s="6" t="s">
        <v>19</v>
      </c>
      <c r="I65" s="6" t="s">
        <v>21</v>
      </c>
      <c r="J65" s="22">
        <v>9990051180</v>
      </c>
      <c r="K65" s="6" t="s">
        <v>63</v>
      </c>
      <c r="L65" s="82">
        <v>94080</v>
      </c>
      <c r="M65" s="83">
        <v>94080</v>
      </c>
      <c r="N65" s="82">
        <v>94080</v>
      </c>
      <c r="O65" s="51">
        <v>0</v>
      </c>
    </row>
    <row r="66" spans="1:15" ht="19.5" customHeight="1" hidden="1">
      <c r="A66" s="220" t="s">
        <v>16</v>
      </c>
      <c r="B66" s="248"/>
      <c r="C66" s="248"/>
      <c r="D66" s="248"/>
      <c r="E66" s="248"/>
      <c r="F66" s="249"/>
      <c r="G66" s="7">
        <v>703</v>
      </c>
      <c r="H66" s="6" t="s">
        <v>19</v>
      </c>
      <c r="I66" s="6" t="s">
        <v>21</v>
      </c>
      <c r="J66" s="22">
        <v>9990051180</v>
      </c>
      <c r="K66" s="6"/>
      <c r="L66" s="82">
        <v>0</v>
      </c>
      <c r="M66" s="83"/>
      <c r="N66" s="82">
        <v>0</v>
      </c>
      <c r="O66" s="51">
        <v>28412.16</v>
      </c>
    </row>
    <row r="67" spans="1:15" ht="49.5" customHeight="1" thickBot="1">
      <c r="A67" s="243" t="s">
        <v>153</v>
      </c>
      <c r="B67" s="261"/>
      <c r="C67" s="261"/>
      <c r="D67" s="261"/>
      <c r="E67" s="261"/>
      <c r="F67" s="262"/>
      <c r="G67" s="7">
        <v>703</v>
      </c>
      <c r="H67" s="6" t="s">
        <v>19</v>
      </c>
      <c r="I67" s="6" t="s">
        <v>21</v>
      </c>
      <c r="J67" s="22">
        <v>9990051180</v>
      </c>
      <c r="K67" s="6" t="s">
        <v>154</v>
      </c>
      <c r="L67" s="82">
        <v>28412.16</v>
      </c>
      <c r="M67" s="83">
        <v>28412.16</v>
      </c>
      <c r="N67" s="82">
        <v>28412.16</v>
      </c>
      <c r="O67" s="51">
        <v>21455.84</v>
      </c>
    </row>
    <row r="68" spans="1:15" ht="38.25" customHeight="1" thickBot="1">
      <c r="A68" s="258" t="s">
        <v>111</v>
      </c>
      <c r="B68" s="259"/>
      <c r="C68" s="259"/>
      <c r="D68" s="259"/>
      <c r="E68" s="259"/>
      <c r="F68" s="260"/>
      <c r="G68" s="7">
        <v>703</v>
      </c>
      <c r="H68" s="6" t="s">
        <v>19</v>
      </c>
      <c r="I68" s="6" t="s">
        <v>21</v>
      </c>
      <c r="J68" s="22">
        <v>9990051180</v>
      </c>
      <c r="K68" s="6" t="s">
        <v>65</v>
      </c>
      <c r="L68" s="82">
        <v>21455.84</v>
      </c>
      <c r="M68" s="83">
        <v>16135.84</v>
      </c>
      <c r="N68" s="82">
        <v>16135.84</v>
      </c>
      <c r="O68" s="50">
        <f>O69+O76</f>
        <v>1865233.9</v>
      </c>
    </row>
    <row r="69" spans="1:15" s="18" customFormat="1" ht="19.5" customHeight="1" thickBot="1">
      <c r="A69" s="265" t="s">
        <v>93</v>
      </c>
      <c r="B69" s="266"/>
      <c r="C69" s="266"/>
      <c r="D69" s="266"/>
      <c r="E69" s="266"/>
      <c r="F69" s="267"/>
      <c r="G69" s="4">
        <v>703</v>
      </c>
      <c r="H69" s="3" t="s">
        <v>13</v>
      </c>
      <c r="I69" s="3"/>
      <c r="J69" s="3"/>
      <c r="K69" s="3" t="s">
        <v>11</v>
      </c>
      <c r="L69" s="69">
        <f>L70+L77</f>
        <v>1865233.9</v>
      </c>
      <c r="M69" s="81">
        <f>M70</f>
        <v>1629233.9</v>
      </c>
      <c r="N69" s="69">
        <f>N70+N77</f>
        <v>1629233.9</v>
      </c>
      <c r="O69" s="51">
        <f>O70</f>
        <v>1629233.9</v>
      </c>
    </row>
    <row r="70" spans="1:15" s="17" customFormat="1" ht="19.5" customHeight="1" thickBot="1">
      <c r="A70" s="258" t="s">
        <v>87</v>
      </c>
      <c r="B70" s="261"/>
      <c r="C70" s="261"/>
      <c r="D70" s="261"/>
      <c r="E70" s="261"/>
      <c r="F70" s="262"/>
      <c r="G70" s="7">
        <v>703</v>
      </c>
      <c r="H70" s="6" t="s">
        <v>13</v>
      </c>
      <c r="I70" s="6" t="s">
        <v>61</v>
      </c>
      <c r="J70" s="3"/>
      <c r="K70" s="6" t="s">
        <v>85</v>
      </c>
      <c r="L70" s="82">
        <f>L71</f>
        <v>1629233.9</v>
      </c>
      <c r="M70" s="83">
        <f>M71</f>
        <v>1629233.9</v>
      </c>
      <c r="N70" s="82">
        <f>N71</f>
        <v>1629233.9</v>
      </c>
      <c r="O70" s="51">
        <f>O71</f>
        <v>1629233.9</v>
      </c>
    </row>
    <row r="71" spans="1:15" s="17" customFormat="1" ht="35.25" customHeight="1" thickBot="1">
      <c r="A71" s="391" t="s">
        <v>181</v>
      </c>
      <c r="B71" s="392"/>
      <c r="C71" s="392"/>
      <c r="D71" s="392"/>
      <c r="E71" s="392"/>
      <c r="F71" s="393"/>
      <c r="G71" s="7">
        <v>703</v>
      </c>
      <c r="H71" s="6" t="s">
        <v>13</v>
      </c>
      <c r="I71" s="6" t="s">
        <v>61</v>
      </c>
      <c r="J71" s="6" t="s">
        <v>162</v>
      </c>
      <c r="K71" s="6" t="s">
        <v>11</v>
      </c>
      <c r="L71" s="82">
        <f>L72</f>
        <v>1629233.9</v>
      </c>
      <c r="M71" s="83">
        <f>M75</f>
        <v>1629233.9</v>
      </c>
      <c r="N71" s="82">
        <f>N72</f>
        <v>1629233.9</v>
      </c>
      <c r="O71" s="51">
        <f>O72</f>
        <v>1629233.9</v>
      </c>
    </row>
    <row r="72" spans="1:15" s="17" customFormat="1" ht="19.5" customHeight="1" hidden="1" thickBot="1">
      <c r="A72" s="258" t="s">
        <v>94</v>
      </c>
      <c r="B72" s="259"/>
      <c r="C72" s="259"/>
      <c r="D72" s="259"/>
      <c r="E72" s="259"/>
      <c r="F72" s="260"/>
      <c r="G72" s="7">
        <v>703</v>
      </c>
      <c r="H72" s="6" t="s">
        <v>13</v>
      </c>
      <c r="I72" s="6" t="s">
        <v>61</v>
      </c>
      <c r="J72" s="22" t="s">
        <v>138</v>
      </c>
      <c r="K72" s="6" t="s">
        <v>11</v>
      </c>
      <c r="L72" s="82">
        <f>L73</f>
        <v>1629233.9</v>
      </c>
      <c r="M72" s="83"/>
      <c r="N72" s="82">
        <f>N73</f>
        <v>1629233.9</v>
      </c>
      <c r="O72" s="51">
        <f>O73</f>
        <v>1629233.9</v>
      </c>
    </row>
    <row r="73" spans="1:15" s="17" customFormat="1" ht="35.25" customHeight="1" hidden="1" thickBot="1">
      <c r="A73" s="243" t="s">
        <v>88</v>
      </c>
      <c r="B73" s="244"/>
      <c r="C73" s="244"/>
      <c r="D73" s="244"/>
      <c r="E73" s="244"/>
      <c r="F73" s="245"/>
      <c r="G73" s="7">
        <v>703</v>
      </c>
      <c r="H73" s="6" t="s">
        <v>13</v>
      </c>
      <c r="I73" s="6" t="s">
        <v>61</v>
      </c>
      <c r="J73" s="25" t="s">
        <v>137</v>
      </c>
      <c r="K73" s="6" t="s">
        <v>11</v>
      </c>
      <c r="L73" s="82">
        <f>L74</f>
        <v>1629233.9</v>
      </c>
      <c r="M73" s="83"/>
      <c r="N73" s="82">
        <f>N74</f>
        <v>1629233.9</v>
      </c>
      <c r="O73" s="51">
        <f>O74</f>
        <v>1629233.9</v>
      </c>
    </row>
    <row r="74" spans="1:15" ht="15.75" customHeight="1" hidden="1">
      <c r="A74" s="226" t="s">
        <v>62</v>
      </c>
      <c r="B74" s="227"/>
      <c r="C74" s="227"/>
      <c r="D74" s="227"/>
      <c r="E74" s="227"/>
      <c r="F74" s="228"/>
      <c r="G74" s="7">
        <v>703</v>
      </c>
      <c r="H74" s="6" t="s">
        <v>13</v>
      </c>
      <c r="I74" s="6" t="s">
        <v>61</v>
      </c>
      <c r="J74" s="25" t="s">
        <v>69</v>
      </c>
      <c r="K74" s="9" t="s">
        <v>11</v>
      </c>
      <c r="L74" s="82">
        <f>L75</f>
        <v>1629233.9</v>
      </c>
      <c r="M74" s="84"/>
      <c r="N74" s="82">
        <f>N75</f>
        <v>1629233.9</v>
      </c>
      <c r="O74" s="51">
        <v>1629233.9</v>
      </c>
    </row>
    <row r="75" spans="1:15" ht="38.25" customHeight="1" thickBot="1">
      <c r="A75" s="258" t="s">
        <v>111</v>
      </c>
      <c r="B75" s="259"/>
      <c r="C75" s="259"/>
      <c r="D75" s="259"/>
      <c r="E75" s="259"/>
      <c r="F75" s="260"/>
      <c r="G75" s="7">
        <v>703</v>
      </c>
      <c r="H75" s="6" t="s">
        <v>13</v>
      </c>
      <c r="I75" s="6" t="s">
        <v>61</v>
      </c>
      <c r="J75" s="6" t="s">
        <v>162</v>
      </c>
      <c r="K75" s="10" t="s">
        <v>65</v>
      </c>
      <c r="L75" s="82">
        <v>1629233.9</v>
      </c>
      <c r="M75" s="85">
        <v>1629233.9</v>
      </c>
      <c r="N75" s="82">
        <v>1629233.9</v>
      </c>
      <c r="O75" s="51"/>
    </row>
    <row r="76" spans="1:15" ht="16.5" hidden="1" thickBot="1">
      <c r="A76" s="220"/>
      <c r="B76" s="248"/>
      <c r="C76" s="248"/>
      <c r="D76" s="248"/>
      <c r="E76" s="248"/>
      <c r="F76" s="249"/>
      <c r="G76" s="1"/>
      <c r="H76" s="6" t="s">
        <v>13</v>
      </c>
      <c r="I76" s="6" t="s">
        <v>61</v>
      </c>
      <c r="J76" s="22">
        <v>6000201</v>
      </c>
      <c r="K76" s="6" t="s">
        <v>17</v>
      </c>
      <c r="L76" s="82"/>
      <c r="M76" s="83"/>
      <c r="N76" s="82"/>
      <c r="O76" s="50">
        <f>O79+O81</f>
        <v>236000</v>
      </c>
    </row>
    <row r="77" spans="1:15" ht="16.5" hidden="1" thickBot="1">
      <c r="A77" s="231" t="s">
        <v>129</v>
      </c>
      <c r="B77" s="351"/>
      <c r="C77" s="351"/>
      <c r="D77" s="351"/>
      <c r="E77" s="351"/>
      <c r="F77" s="352"/>
      <c r="G77" s="19">
        <v>703</v>
      </c>
      <c r="H77" s="3" t="s">
        <v>13</v>
      </c>
      <c r="I77" s="3" t="s">
        <v>130</v>
      </c>
      <c r="J77" s="3" t="s">
        <v>161</v>
      </c>
      <c r="K77" s="3" t="s">
        <v>11</v>
      </c>
      <c r="L77" s="69">
        <f>L80+L82</f>
        <v>236000</v>
      </c>
      <c r="M77" s="81"/>
      <c r="N77" s="69">
        <f>N80+N82</f>
        <v>0</v>
      </c>
      <c r="O77" s="51"/>
    </row>
    <row r="78" spans="1:15" ht="32.25" customHeight="1" hidden="1">
      <c r="A78" s="220" t="s">
        <v>132</v>
      </c>
      <c r="B78" s="263"/>
      <c r="C78" s="263"/>
      <c r="D78" s="263"/>
      <c r="E78" s="263"/>
      <c r="F78" s="264"/>
      <c r="G78" s="20">
        <v>703</v>
      </c>
      <c r="H78" s="6" t="s">
        <v>13</v>
      </c>
      <c r="I78" s="6" t="s">
        <v>130</v>
      </c>
      <c r="J78" s="22" t="s">
        <v>131</v>
      </c>
      <c r="K78" s="6" t="s">
        <v>11</v>
      </c>
      <c r="L78" s="82"/>
      <c r="M78" s="83"/>
      <c r="N78" s="82"/>
      <c r="O78" s="51"/>
    </row>
    <row r="79" spans="1:15" ht="33.75" customHeight="1" hidden="1">
      <c r="A79" s="258" t="s">
        <v>111</v>
      </c>
      <c r="B79" s="259"/>
      <c r="C79" s="259"/>
      <c r="D79" s="259"/>
      <c r="E79" s="259"/>
      <c r="F79" s="260"/>
      <c r="G79" s="20">
        <v>703</v>
      </c>
      <c r="H79" s="6" t="s">
        <v>13</v>
      </c>
      <c r="I79" s="6" t="s">
        <v>130</v>
      </c>
      <c r="J79" s="22" t="s">
        <v>131</v>
      </c>
      <c r="K79" s="6" t="s">
        <v>65</v>
      </c>
      <c r="L79" s="82"/>
      <c r="M79" s="83"/>
      <c r="N79" s="82"/>
      <c r="O79" s="51">
        <f>O80</f>
        <v>0</v>
      </c>
    </row>
    <row r="80" spans="1:15" ht="33.75" customHeight="1" hidden="1">
      <c r="A80" s="220" t="s">
        <v>134</v>
      </c>
      <c r="B80" s="263"/>
      <c r="C80" s="263"/>
      <c r="D80" s="263"/>
      <c r="E80" s="263"/>
      <c r="F80" s="264"/>
      <c r="G80" s="20">
        <v>703</v>
      </c>
      <c r="H80" s="6" t="s">
        <v>13</v>
      </c>
      <c r="I80" s="6" t="s">
        <v>130</v>
      </c>
      <c r="J80" s="22" t="s">
        <v>133</v>
      </c>
      <c r="K80" s="6" t="s">
        <v>11</v>
      </c>
      <c r="L80" s="82">
        <f>L81</f>
        <v>0</v>
      </c>
      <c r="M80" s="83"/>
      <c r="N80" s="82">
        <f>N81</f>
        <v>0</v>
      </c>
      <c r="O80" s="51">
        <v>0</v>
      </c>
    </row>
    <row r="81" spans="1:15" ht="33.75" customHeight="1" hidden="1">
      <c r="A81" s="258" t="s">
        <v>111</v>
      </c>
      <c r="B81" s="259"/>
      <c r="C81" s="259"/>
      <c r="D81" s="259"/>
      <c r="E81" s="259"/>
      <c r="F81" s="260"/>
      <c r="G81" s="20">
        <v>703</v>
      </c>
      <c r="H81" s="6" t="s">
        <v>13</v>
      </c>
      <c r="I81" s="6" t="s">
        <v>130</v>
      </c>
      <c r="J81" s="22" t="s">
        <v>133</v>
      </c>
      <c r="K81" s="6" t="s">
        <v>65</v>
      </c>
      <c r="L81" s="82">
        <v>0</v>
      </c>
      <c r="M81" s="83"/>
      <c r="N81" s="82">
        <v>0</v>
      </c>
      <c r="O81" s="51">
        <f>O82</f>
        <v>236000</v>
      </c>
    </row>
    <row r="82" spans="1:15" ht="18.75" customHeight="1" hidden="1" thickBot="1">
      <c r="A82" s="220" t="s">
        <v>157</v>
      </c>
      <c r="B82" s="263"/>
      <c r="C82" s="263"/>
      <c r="D82" s="263"/>
      <c r="E82" s="263"/>
      <c r="F82" s="264"/>
      <c r="G82" s="20">
        <v>703</v>
      </c>
      <c r="H82" s="6" t="s">
        <v>13</v>
      </c>
      <c r="I82" s="6" t="s">
        <v>130</v>
      </c>
      <c r="J82" s="66" t="s">
        <v>156</v>
      </c>
      <c r="K82" s="6" t="s">
        <v>11</v>
      </c>
      <c r="L82" s="82">
        <f>L83</f>
        <v>236000</v>
      </c>
      <c r="M82" s="83"/>
      <c r="N82" s="82">
        <f>N83</f>
        <v>0</v>
      </c>
      <c r="O82" s="51">
        <v>236000</v>
      </c>
    </row>
    <row r="83" spans="1:15" ht="33.75" customHeight="1" hidden="1" thickBot="1">
      <c r="A83" s="258" t="s">
        <v>111</v>
      </c>
      <c r="B83" s="259"/>
      <c r="C83" s="259"/>
      <c r="D83" s="259"/>
      <c r="E83" s="259"/>
      <c r="F83" s="260"/>
      <c r="G83" s="20">
        <v>703</v>
      </c>
      <c r="H83" s="6" t="s">
        <v>13</v>
      </c>
      <c r="I83" s="6" t="s">
        <v>130</v>
      </c>
      <c r="J83" s="66" t="s">
        <v>156</v>
      </c>
      <c r="K83" s="6" t="s">
        <v>65</v>
      </c>
      <c r="L83" s="82">
        <v>236000</v>
      </c>
      <c r="M83" s="83"/>
      <c r="N83" s="82">
        <v>0</v>
      </c>
      <c r="O83" s="50">
        <f>O84+O90+O87</f>
        <v>570315.6799999999</v>
      </c>
    </row>
    <row r="84" spans="1:15" ht="21.75" customHeight="1" thickBot="1">
      <c r="A84" s="231" t="s">
        <v>22</v>
      </c>
      <c r="B84" s="268"/>
      <c r="C84" s="268"/>
      <c r="D84" s="268"/>
      <c r="E84" s="268"/>
      <c r="F84" s="269"/>
      <c r="G84" s="7">
        <v>703</v>
      </c>
      <c r="H84" s="3" t="s">
        <v>23</v>
      </c>
      <c r="I84" s="3"/>
      <c r="J84" s="3"/>
      <c r="K84" s="3" t="s">
        <v>11</v>
      </c>
      <c r="L84" s="69">
        <f>L85+L91+L88</f>
        <v>570315.6799999999</v>
      </c>
      <c r="M84" s="81">
        <f>M88+M91</f>
        <v>460000</v>
      </c>
      <c r="N84" s="69">
        <f>N85+N91+N88</f>
        <v>460000</v>
      </c>
      <c r="O84" s="50">
        <f>O85</f>
        <v>0</v>
      </c>
    </row>
    <row r="85" spans="1:15" ht="16.5" hidden="1" thickBot="1">
      <c r="A85" s="231" t="s">
        <v>82</v>
      </c>
      <c r="B85" s="263"/>
      <c r="C85" s="263"/>
      <c r="D85" s="263"/>
      <c r="E85" s="263"/>
      <c r="F85" s="264"/>
      <c r="G85" s="4">
        <v>703</v>
      </c>
      <c r="H85" s="3" t="s">
        <v>23</v>
      </c>
      <c r="I85" s="3" t="s">
        <v>19</v>
      </c>
      <c r="J85" s="3" t="s">
        <v>161</v>
      </c>
      <c r="K85" s="3" t="s">
        <v>11</v>
      </c>
      <c r="L85" s="69">
        <f>L86</f>
        <v>0</v>
      </c>
      <c r="M85" s="81"/>
      <c r="N85" s="69">
        <f>N86</f>
        <v>0</v>
      </c>
      <c r="O85" s="51">
        <f>O86</f>
        <v>0</v>
      </c>
    </row>
    <row r="86" spans="1:15" ht="16.5" hidden="1" thickBot="1">
      <c r="A86" s="220" t="s">
        <v>86</v>
      </c>
      <c r="B86" s="263"/>
      <c r="C86" s="263"/>
      <c r="D86" s="263"/>
      <c r="E86" s="263"/>
      <c r="F86" s="264"/>
      <c r="G86" s="7">
        <v>703</v>
      </c>
      <c r="H86" s="6" t="s">
        <v>23</v>
      </c>
      <c r="I86" s="6" t="s">
        <v>19</v>
      </c>
      <c r="J86" s="3" t="s">
        <v>161</v>
      </c>
      <c r="K86" s="6" t="s">
        <v>11</v>
      </c>
      <c r="L86" s="82">
        <f>L87</f>
        <v>0</v>
      </c>
      <c r="M86" s="83"/>
      <c r="N86" s="82">
        <f>N87</f>
        <v>0</v>
      </c>
      <c r="O86" s="51">
        <v>0</v>
      </c>
    </row>
    <row r="87" spans="1:15" ht="30" customHeight="1" hidden="1">
      <c r="A87" s="258" t="s">
        <v>111</v>
      </c>
      <c r="B87" s="259"/>
      <c r="C87" s="259"/>
      <c r="D87" s="259"/>
      <c r="E87" s="259"/>
      <c r="F87" s="260"/>
      <c r="G87" s="7">
        <v>703</v>
      </c>
      <c r="H87" s="6" t="s">
        <v>23</v>
      </c>
      <c r="I87" s="6" t="s">
        <v>19</v>
      </c>
      <c r="J87" s="3" t="s">
        <v>161</v>
      </c>
      <c r="K87" s="6" t="s">
        <v>65</v>
      </c>
      <c r="L87" s="82">
        <v>0</v>
      </c>
      <c r="M87" s="83"/>
      <c r="N87" s="82">
        <v>0</v>
      </c>
      <c r="O87" s="50">
        <f>O88</f>
        <v>440000</v>
      </c>
    </row>
    <row r="88" spans="1:15" ht="16.5" thickBot="1">
      <c r="A88" s="265" t="s">
        <v>82</v>
      </c>
      <c r="B88" s="274"/>
      <c r="C88" s="274"/>
      <c r="D88" s="274"/>
      <c r="E88" s="274"/>
      <c r="F88" s="275"/>
      <c r="G88" s="7">
        <v>703</v>
      </c>
      <c r="H88" s="6" t="s">
        <v>23</v>
      </c>
      <c r="I88" s="6" t="s">
        <v>19</v>
      </c>
      <c r="J88" s="3"/>
      <c r="K88" s="3" t="s">
        <v>11</v>
      </c>
      <c r="L88" s="69">
        <f aca="true" t="shared" si="1" ref="L88:N89">L89</f>
        <v>440000</v>
      </c>
      <c r="M88" s="81">
        <f t="shared" si="1"/>
        <v>60000</v>
      </c>
      <c r="N88" s="69">
        <f t="shared" si="1"/>
        <v>60000</v>
      </c>
      <c r="O88" s="51">
        <f>O89</f>
        <v>440000</v>
      </c>
    </row>
    <row r="89" spans="1:15" ht="16.5" thickBot="1">
      <c r="A89" s="258" t="s">
        <v>157</v>
      </c>
      <c r="B89" s="261"/>
      <c r="C89" s="261"/>
      <c r="D89" s="261"/>
      <c r="E89" s="261"/>
      <c r="F89" s="262"/>
      <c r="G89" s="7">
        <v>703</v>
      </c>
      <c r="H89" s="6" t="s">
        <v>23</v>
      </c>
      <c r="I89" s="6" t="s">
        <v>23</v>
      </c>
      <c r="J89" s="6" t="s">
        <v>163</v>
      </c>
      <c r="K89" s="6" t="s">
        <v>11</v>
      </c>
      <c r="L89" s="82">
        <f t="shared" si="1"/>
        <v>440000</v>
      </c>
      <c r="M89" s="83">
        <f t="shared" si="1"/>
        <v>60000</v>
      </c>
      <c r="N89" s="82">
        <f t="shared" si="1"/>
        <v>60000</v>
      </c>
      <c r="O89" s="51">
        <v>440000</v>
      </c>
    </row>
    <row r="90" spans="1:15" ht="35.25" customHeight="1" thickBot="1">
      <c r="A90" s="258" t="s">
        <v>111</v>
      </c>
      <c r="B90" s="259"/>
      <c r="C90" s="259"/>
      <c r="D90" s="259"/>
      <c r="E90" s="259"/>
      <c r="F90" s="260"/>
      <c r="G90" s="7"/>
      <c r="H90" s="6" t="s">
        <v>23</v>
      </c>
      <c r="I90" s="6" t="s">
        <v>19</v>
      </c>
      <c r="J90" s="6" t="s">
        <v>163</v>
      </c>
      <c r="K90" s="6" t="s">
        <v>65</v>
      </c>
      <c r="L90" s="82">
        <v>440000</v>
      </c>
      <c r="M90" s="83">
        <v>60000</v>
      </c>
      <c r="N90" s="82">
        <v>60000</v>
      </c>
      <c r="O90" s="50">
        <f>O91</f>
        <v>130315.68</v>
      </c>
    </row>
    <row r="91" spans="1:15" ht="16.5" customHeight="1" thickBot="1">
      <c r="A91" s="222" t="s">
        <v>24</v>
      </c>
      <c r="B91" s="223"/>
      <c r="C91" s="223"/>
      <c r="D91" s="223"/>
      <c r="E91" s="223"/>
      <c r="F91" s="224"/>
      <c r="G91" s="7">
        <v>703</v>
      </c>
      <c r="H91" s="9" t="s">
        <v>23</v>
      </c>
      <c r="I91" s="9" t="s">
        <v>21</v>
      </c>
      <c r="J91" s="3"/>
      <c r="K91" s="9" t="s">
        <v>11</v>
      </c>
      <c r="L91" s="69">
        <f>L92</f>
        <v>130315.68</v>
      </c>
      <c r="M91" s="84">
        <f>M94</f>
        <v>400000</v>
      </c>
      <c r="N91" s="69">
        <f>N92</f>
        <v>400000</v>
      </c>
      <c r="O91" s="51">
        <f>O93</f>
        <v>130315.68</v>
      </c>
    </row>
    <row r="92" spans="1:15" ht="19.5" customHeight="1" hidden="1" thickBot="1">
      <c r="A92" s="226" t="s">
        <v>24</v>
      </c>
      <c r="B92" s="227"/>
      <c r="C92" s="227"/>
      <c r="D92" s="227"/>
      <c r="E92" s="227"/>
      <c r="F92" s="228"/>
      <c r="G92" s="7">
        <v>703</v>
      </c>
      <c r="H92" s="9" t="s">
        <v>23</v>
      </c>
      <c r="I92" s="9" t="s">
        <v>21</v>
      </c>
      <c r="J92" s="24" t="s">
        <v>139</v>
      </c>
      <c r="K92" s="9" t="s">
        <v>11</v>
      </c>
      <c r="L92" s="82">
        <f>L94</f>
        <v>130315.68</v>
      </c>
      <c r="M92" s="84"/>
      <c r="N92" s="82">
        <f>N94</f>
        <v>400000</v>
      </c>
      <c r="O92" s="51">
        <f>O93</f>
        <v>130315.68</v>
      </c>
    </row>
    <row r="93" spans="1:15" ht="19.5" customHeight="1" hidden="1">
      <c r="A93" s="226" t="s">
        <v>25</v>
      </c>
      <c r="B93" s="227"/>
      <c r="C93" s="227"/>
      <c r="D93" s="227"/>
      <c r="E93" s="227"/>
      <c r="F93" s="228"/>
      <c r="G93" s="7">
        <v>703</v>
      </c>
      <c r="H93" s="10" t="s">
        <v>23</v>
      </c>
      <c r="I93" s="10" t="s">
        <v>21</v>
      </c>
      <c r="J93" s="25" t="s">
        <v>26</v>
      </c>
      <c r="K93" s="10" t="s">
        <v>11</v>
      </c>
      <c r="L93" s="82">
        <f>L94</f>
        <v>130315.68</v>
      </c>
      <c r="M93" s="85"/>
      <c r="N93" s="82">
        <f>N94</f>
        <v>400000</v>
      </c>
      <c r="O93" s="51">
        <f>O94</f>
        <v>130315.68</v>
      </c>
    </row>
    <row r="94" spans="1:15" ht="52.5" customHeight="1" thickBot="1">
      <c r="A94" s="258" t="s">
        <v>165</v>
      </c>
      <c r="B94" s="259"/>
      <c r="C94" s="259"/>
      <c r="D94" s="259"/>
      <c r="E94" s="259"/>
      <c r="F94" s="260"/>
      <c r="G94" s="7">
        <v>703</v>
      </c>
      <c r="H94" s="10" t="s">
        <v>23</v>
      </c>
      <c r="I94" s="10" t="s">
        <v>21</v>
      </c>
      <c r="J94" s="44" t="s">
        <v>164</v>
      </c>
      <c r="K94" s="6" t="s">
        <v>11</v>
      </c>
      <c r="L94" s="82">
        <f>L95</f>
        <v>130315.68</v>
      </c>
      <c r="M94" s="83">
        <f>M95</f>
        <v>400000</v>
      </c>
      <c r="N94" s="82">
        <f>N95</f>
        <v>400000</v>
      </c>
      <c r="O94" s="51">
        <v>130315.68</v>
      </c>
    </row>
    <row r="95" spans="1:15" ht="39" customHeight="1" thickBot="1">
      <c r="A95" s="258" t="s">
        <v>111</v>
      </c>
      <c r="B95" s="259"/>
      <c r="C95" s="259"/>
      <c r="D95" s="259"/>
      <c r="E95" s="259"/>
      <c r="F95" s="260"/>
      <c r="G95" s="7">
        <v>703</v>
      </c>
      <c r="H95" s="10" t="s">
        <v>23</v>
      </c>
      <c r="I95" s="10" t="s">
        <v>21</v>
      </c>
      <c r="J95" s="44" t="s">
        <v>164</v>
      </c>
      <c r="K95" s="10" t="s">
        <v>65</v>
      </c>
      <c r="L95" s="82">
        <v>130315.68</v>
      </c>
      <c r="M95" s="85">
        <v>400000</v>
      </c>
      <c r="N95" s="82">
        <v>400000</v>
      </c>
      <c r="O95" s="52"/>
    </row>
    <row r="96" spans="1:15" ht="19.5" customHeight="1" hidden="1">
      <c r="A96" s="220" t="s">
        <v>16</v>
      </c>
      <c r="B96" s="248"/>
      <c r="C96" s="248"/>
      <c r="D96" s="248"/>
      <c r="E96" s="248"/>
      <c r="F96" s="249"/>
      <c r="G96" s="7">
        <v>703</v>
      </c>
      <c r="H96" s="10" t="s">
        <v>23</v>
      </c>
      <c r="I96" s="10" t="s">
        <v>21</v>
      </c>
      <c r="J96" s="26" t="s">
        <v>27</v>
      </c>
      <c r="K96" s="6">
        <v>500</v>
      </c>
      <c r="L96" s="86"/>
      <c r="M96" s="83"/>
      <c r="N96" s="86"/>
      <c r="O96" s="52"/>
    </row>
    <row r="97" spans="1:15" ht="19.5" customHeight="1" hidden="1">
      <c r="A97" s="258" t="s">
        <v>28</v>
      </c>
      <c r="B97" s="259"/>
      <c r="C97" s="259"/>
      <c r="D97" s="259"/>
      <c r="E97" s="259"/>
      <c r="F97" s="260"/>
      <c r="G97" s="7">
        <v>703</v>
      </c>
      <c r="H97" s="30" t="s">
        <v>23</v>
      </c>
      <c r="I97" s="30" t="s">
        <v>21</v>
      </c>
      <c r="J97" s="31" t="s">
        <v>29</v>
      </c>
      <c r="K97" s="32" t="s">
        <v>11</v>
      </c>
      <c r="L97" s="86"/>
      <c r="M97" s="85"/>
      <c r="N97" s="86"/>
      <c r="O97" s="52"/>
    </row>
    <row r="98" spans="1:15" ht="19.5" customHeight="1" hidden="1">
      <c r="A98" s="220" t="s">
        <v>16</v>
      </c>
      <c r="B98" s="248"/>
      <c r="C98" s="248"/>
      <c r="D98" s="248"/>
      <c r="E98" s="248"/>
      <c r="F98" s="249"/>
      <c r="G98" s="7">
        <v>703</v>
      </c>
      <c r="H98" s="33" t="s">
        <v>23</v>
      </c>
      <c r="I98" s="33" t="s">
        <v>21</v>
      </c>
      <c r="J98" s="31" t="s">
        <v>29</v>
      </c>
      <c r="K98" s="34">
        <v>500</v>
      </c>
      <c r="L98" s="86"/>
      <c r="M98" s="83"/>
      <c r="N98" s="86"/>
      <c r="O98" s="52"/>
    </row>
    <row r="99" spans="1:15" ht="19.5" customHeight="1" hidden="1">
      <c r="A99" s="220"/>
      <c r="B99" s="263"/>
      <c r="C99" s="263"/>
      <c r="D99" s="263"/>
      <c r="E99" s="263"/>
      <c r="F99" s="264"/>
      <c r="G99" s="7">
        <v>703</v>
      </c>
      <c r="H99" s="10" t="s">
        <v>23</v>
      </c>
      <c r="I99" s="10" t="s">
        <v>21</v>
      </c>
      <c r="J99" s="25">
        <v>6000500</v>
      </c>
      <c r="K99" s="10" t="s">
        <v>65</v>
      </c>
      <c r="L99" s="86"/>
      <c r="M99" s="85"/>
      <c r="N99" s="86"/>
      <c r="O99" s="52"/>
    </row>
    <row r="100" spans="1:15" ht="19.5" customHeight="1" hidden="1">
      <c r="A100" s="220"/>
      <c r="B100" s="263"/>
      <c r="C100" s="263"/>
      <c r="D100" s="263"/>
      <c r="E100" s="263"/>
      <c r="F100" s="264"/>
      <c r="G100" s="7">
        <v>703</v>
      </c>
      <c r="H100" s="10" t="s">
        <v>23</v>
      </c>
      <c r="I100" s="10" t="s">
        <v>21</v>
      </c>
      <c r="J100" s="25" t="s">
        <v>74</v>
      </c>
      <c r="K100" s="10" t="s">
        <v>65</v>
      </c>
      <c r="L100" s="86"/>
      <c r="M100" s="85"/>
      <c r="N100" s="86"/>
      <c r="O100" s="52">
        <v>0</v>
      </c>
    </row>
    <row r="101" spans="1:15" ht="31.5" customHeight="1" hidden="1">
      <c r="A101" s="258" t="s">
        <v>89</v>
      </c>
      <c r="B101" s="259"/>
      <c r="C101" s="259"/>
      <c r="D101" s="259"/>
      <c r="E101" s="259"/>
      <c r="F101" s="260"/>
      <c r="G101" s="7">
        <v>703</v>
      </c>
      <c r="H101" s="10" t="s">
        <v>23</v>
      </c>
      <c r="I101" s="10" t="s">
        <v>21</v>
      </c>
      <c r="J101" s="25" t="s">
        <v>74</v>
      </c>
      <c r="K101" s="10" t="s">
        <v>65</v>
      </c>
      <c r="L101" s="86">
        <v>0</v>
      </c>
      <c r="M101" s="85"/>
      <c r="N101" s="86">
        <v>0</v>
      </c>
      <c r="O101" s="52">
        <v>0</v>
      </c>
    </row>
    <row r="102" spans="1:15" ht="33" customHeight="1" hidden="1">
      <c r="A102" s="258" t="s">
        <v>111</v>
      </c>
      <c r="B102" s="259"/>
      <c r="C102" s="259"/>
      <c r="D102" s="259"/>
      <c r="E102" s="259"/>
      <c r="F102" s="260"/>
      <c r="G102" s="7">
        <v>703</v>
      </c>
      <c r="H102" s="10" t="s">
        <v>23</v>
      </c>
      <c r="I102" s="10" t="s">
        <v>21</v>
      </c>
      <c r="J102" s="25" t="s">
        <v>74</v>
      </c>
      <c r="K102" s="10" t="s">
        <v>65</v>
      </c>
      <c r="L102" s="86">
        <v>0</v>
      </c>
      <c r="M102" s="85"/>
      <c r="N102" s="86">
        <v>0</v>
      </c>
      <c r="O102" s="50">
        <f>O103</f>
        <v>0</v>
      </c>
    </row>
    <row r="103" spans="1:15" s="18" customFormat="1" ht="19.5" customHeight="1" hidden="1" thickBot="1">
      <c r="A103" s="270" t="s">
        <v>95</v>
      </c>
      <c r="B103" s="280"/>
      <c r="C103" s="280"/>
      <c r="D103" s="280"/>
      <c r="E103" s="280"/>
      <c r="F103" s="281"/>
      <c r="G103" s="4">
        <v>703</v>
      </c>
      <c r="H103" s="9" t="s">
        <v>56</v>
      </c>
      <c r="I103" s="9" t="s">
        <v>9</v>
      </c>
      <c r="J103" s="24" t="s">
        <v>10</v>
      </c>
      <c r="K103" s="9" t="s">
        <v>11</v>
      </c>
      <c r="L103" s="69">
        <f>L104</f>
        <v>0</v>
      </c>
      <c r="M103" s="84"/>
      <c r="N103" s="69">
        <f>N104</f>
        <v>0</v>
      </c>
      <c r="O103" s="52">
        <f>O105</f>
        <v>0</v>
      </c>
    </row>
    <row r="104" spans="1:15" s="17" customFormat="1" ht="16.5" hidden="1" thickBot="1">
      <c r="A104" s="243" t="s">
        <v>55</v>
      </c>
      <c r="B104" s="244"/>
      <c r="C104" s="244"/>
      <c r="D104" s="244"/>
      <c r="E104" s="244"/>
      <c r="F104" s="245"/>
      <c r="G104" s="7">
        <v>703</v>
      </c>
      <c r="H104" s="6" t="s">
        <v>56</v>
      </c>
      <c r="I104" s="6" t="s">
        <v>56</v>
      </c>
      <c r="J104" s="67" t="s">
        <v>10</v>
      </c>
      <c r="K104" s="10" t="s">
        <v>11</v>
      </c>
      <c r="L104" s="86">
        <f>L106</f>
        <v>0</v>
      </c>
      <c r="M104" s="85"/>
      <c r="N104" s="86">
        <f>N106</f>
        <v>0</v>
      </c>
      <c r="O104" s="52">
        <f>O105</f>
        <v>0</v>
      </c>
    </row>
    <row r="105" spans="1:15" s="17" customFormat="1" ht="16.5" hidden="1" thickBot="1">
      <c r="A105" s="243" t="s">
        <v>96</v>
      </c>
      <c r="B105" s="244"/>
      <c r="C105" s="244"/>
      <c r="D105" s="244"/>
      <c r="E105" s="244"/>
      <c r="F105" s="245"/>
      <c r="G105" s="7">
        <v>703</v>
      </c>
      <c r="H105" s="6" t="s">
        <v>56</v>
      </c>
      <c r="I105" s="6" t="s">
        <v>56</v>
      </c>
      <c r="J105" s="67" t="s">
        <v>141</v>
      </c>
      <c r="K105" s="10" t="s">
        <v>11</v>
      </c>
      <c r="L105" s="86">
        <f>L106</f>
        <v>0</v>
      </c>
      <c r="M105" s="85"/>
      <c r="N105" s="86">
        <f>N106</f>
        <v>0</v>
      </c>
      <c r="O105" s="52">
        <f>O106</f>
        <v>0</v>
      </c>
    </row>
    <row r="106" spans="1:15" ht="53.25" customHeight="1" hidden="1" thickBot="1">
      <c r="A106" s="243" t="s">
        <v>97</v>
      </c>
      <c r="B106" s="244"/>
      <c r="C106" s="244"/>
      <c r="D106" s="244"/>
      <c r="E106" s="244"/>
      <c r="F106" s="245"/>
      <c r="G106" s="7">
        <v>703</v>
      </c>
      <c r="H106" s="6" t="s">
        <v>56</v>
      </c>
      <c r="I106" s="6" t="s">
        <v>56</v>
      </c>
      <c r="J106" s="25" t="s">
        <v>140</v>
      </c>
      <c r="K106" s="6" t="s">
        <v>11</v>
      </c>
      <c r="L106" s="86">
        <f>L107</f>
        <v>0</v>
      </c>
      <c r="M106" s="83"/>
      <c r="N106" s="86">
        <f>N107</f>
        <v>0</v>
      </c>
      <c r="O106" s="52">
        <v>0</v>
      </c>
    </row>
    <row r="107" spans="1:15" ht="32.25" customHeight="1" hidden="1" thickBot="1">
      <c r="A107" s="258" t="s">
        <v>111</v>
      </c>
      <c r="B107" s="259"/>
      <c r="C107" s="259"/>
      <c r="D107" s="259"/>
      <c r="E107" s="259"/>
      <c r="F107" s="260"/>
      <c r="G107" s="7">
        <v>703</v>
      </c>
      <c r="H107" s="6" t="s">
        <v>56</v>
      </c>
      <c r="I107" s="6" t="s">
        <v>56</v>
      </c>
      <c r="J107" s="25" t="s">
        <v>140</v>
      </c>
      <c r="K107" s="6" t="s">
        <v>65</v>
      </c>
      <c r="L107" s="86">
        <v>0</v>
      </c>
      <c r="M107" s="83"/>
      <c r="N107" s="86">
        <v>0</v>
      </c>
      <c r="O107" s="50">
        <f>O108</f>
        <v>2270.7000000000003</v>
      </c>
    </row>
    <row r="108" spans="1:15" ht="24" customHeight="1" hidden="1">
      <c r="A108" s="231" t="s">
        <v>30</v>
      </c>
      <c r="B108" s="268"/>
      <c r="C108" s="268"/>
      <c r="D108" s="268"/>
      <c r="E108" s="268"/>
      <c r="F108" s="269"/>
      <c r="G108" s="7">
        <v>703</v>
      </c>
      <c r="H108" s="3" t="s">
        <v>31</v>
      </c>
      <c r="I108" s="3" t="s">
        <v>9</v>
      </c>
      <c r="J108" s="21" t="s">
        <v>10</v>
      </c>
      <c r="K108" s="3" t="s">
        <v>11</v>
      </c>
      <c r="L108" s="69">
        <f>L109</f>
        <v>2270.7000000000003</v>
      </c>
      <c r="M108" s="81"/>
      <c r="N108" s="69">
        <f>N109</f>
        <v>2270.7000000000003</v>
      </c>
      <c r="O108" s="50">
        <f>O109++O115</f>
        <v>2270.7000000000003</v>
      </c>
    </row>
    <row r="109" spans="1:15" ht="13.5" customHeight="1" hidden="1">
      <c r="A109" s="231" t="s">
        <v>32</v>
      </c>
      <c r="B109" s="268"/>
      <c r="C109" s="268"/>
      <c r="D109" s="268"/>
      <c r="E109" s="268"/>
      <c r="F109" s="269"/>
      <c r="G109" s="7">
        <v>703</v>
      </c>
      <c r="H109" s="3" t="s">
        <v>31</v>
      </c>
      <c r="I109" s="3" t="s">
        <v>8</v>
      </c>
      <c r="J109" s="21" t="s">
        <v>10</v>
      </c>
      <c r="K109" s="3" t="s">
        <v>11</v>
      </c>
      <c r="L109" s="69">
        <f>L110++L116</f>
        <v>2270.7000000000003</v>
      </c>
      <c r="M109" s="81"/>
      <c r="N109" s="69">
        <f>N110++N116</f>
        <v>2270.7000000000003</v>
      </c>
      <c r="O109" s="51">
        <f>O110+O111+O112+O113+O114</f>
        <v>1986.7000000000003</v>
      </c>
    </row>
    <row r="110" spans="1:15" ht="27" customHeight="1" hidden="1">
      <c r="A110" s="220" t="s">
        <v>33</v>
      </c>
      <c r="B110" s="248"/>
      <c r="C110" s="248"/>
      <c r="D110" s="248"/>
      <c r="E110" s="248"/>
      <c r="F110" s="249"/>
      <c r="G110" s="7">
        <v>703</v>
      </c>
      <c r="H110" s="6" t="s">
        <v>31</v>
      </c>
      <c r="I110" s="6" t="s">
        <v>8</v>
      </c>
      <c r="J110" s="22" t="s">
        <v>75</v>
      </c>
      <c r="K110" s="6" t="s">
        <v>11</v>
      </c>
      <c r="L110" s="82">
        <f>L111+L112+L113+L114+L115</f>
        <v>1986.7000000000003</v>
      </c>
      <c r="M110" s="83"/>
      <c r="N110" s="82">
        <f>N111+N112+N113+N114+N115</f>
        <v>1986.7000000000003</v>
      </c>
      <c r="O110" s="51">
        <f>329.4+29.9+108.5</f>
        <v>467.79999999999995</v>
      </c>
    </row>
    <row r="111" spans="1:15" ht="22.5" customHeight="1" hidden="1">
      <c r="A111" s="220" t="s">
        <v>77</v>
      </c>
      <c r="B111" s="248"/>
      <c r="C111" s="248"/>
      <c r="D111" s="248"/>
      <c r="E111" s="248"/>
      <c r="F111" s="249"/>
      <c r="G111" s="7">
        <v>703</v>
      </c>
      <c r="H111" s="6" t="s">
        <v>31</v>
      </c>
      <c r="I111" s="6" t="s">
        <v>8</v>
      </c>
      <c r="J111" s="22" t="s">
        <v>75</v>
      </c>
      <c r="K111" s="6" t="s">
        <v>76</v>
      </c>
      <c r="L111" s="82">
        <f>329.4+29.9+108.5</f>
        <v>467.79999999999995</v>
      </c>
      <c r="M111" s="83"/>
      <c r="N111" s="82">
        <f>329.4+29.9+108.5</f>
        <v>467.79999999999995</v>
      </c>
      <c r="O111" s="51">
        <f>34.9+7</f>
        <v>41.9</v>
      </c>
    </row>
    <row r="112" spans="1:15" ht="19.5" customHeight="1" hidden="1">
      <c r="A112" s="362" t="s">
        <v>71</v>
      </c>
      <c r="B112" s="362"/>
      <c r="C112" s="362"/>
      <c r="D112" s="362"/>
      <c r="E112" s="362"/>
      <c r="F112" s="362"/>
      <c r="G112" s="7">
        <v>703</v>
      </c>
      <c r="H112" s="6" t="s">
        <v>31</v>
      </c>
      <c r="I112" s="6" t="s">
        <v>8</v>
      </c>
      <c r="J112" s="22" t="s">
        <v>75</v>
      </c>
      <c r="K112" s="6" t="s">
        <v>64</v>
      </c>
      <c r="L112" s="82">
        <f>34.9+7</f>
        <v>41.9</v>
      </c>
      <c r="M112" s="83"/>
      <c r="N112" s="82">
        <f>34.9+7</f>
        <v>41.9</v>
      </c>
      <c r="O112" s="51">
        <f>90.7+530.7+5.2+150+488</f>
        <v>1264.6000000000001</v>
      </c>
    </row>
    <row r="113" spans="1:15" ht="19.5" customHeight="1" hidden="1">
      <c r="A113" s="258" t="s">
        <v>70</v>
      </c>
      <c r="B113" s="259"/>
      <c r="C113" s="259"/>
      <c r="D113" s="259"/>
      <c r="E113" s="259"/>
      <c r="F113" s="260"/>
      <c r="G113" s="7">
        <v>703</v>
      </c>
      <c r="H113" s="6" t="s">
        <v>31</v>
      </c>
      <c r="I113" s="6" t="s">
        <v>8</v>
      </c>
      <c r="J113" s="22" t="s">
        <v>75</v>
      </c>
      <c r="K113" s="6" t="s">
        <v>65</v>
      </c>
      <c r="L113" s="82">
        <f>90.7+530.7+5.2+150+488</f>
        <v>1264.6000000000001</v>
      </c>
      <c r="M113" s="83"/>
      <c r="N113" s="82">
        <f>90.7+530.7+5.2+150+488</f>
        <v>1264.6000000000001</v>
      </c>
      <c r="O113" s="51">
        <v>202.4</v>
      </c>
    </row>
    <row r="114" spans="1:15" ht="19.5" customHeight="1" hidden="1">
      <c r="A114" s="362" t="s">
        <v>72</v>
      </c>
      <c r="B114" s="362"/>
      <c r="C114" s="362"/>
      <c r="D114" s="362"/>
      <c r="E114" s="362"/>
      <c r="F114" s="362"/>
      <c r="G114" s="7">
        <v>703</v>
      </c>
      <c r="H114" s="6" t="s">
        <v>31</v>
      </c>
      <c r="I114" s="6" t="s">
        <v>8</v>
      </c>
      <c r="J114" s="22" t="s">
        <v>75</v>
      </c>
      <c r="K114" s="6" t="s">
        <v>66</v>
      </c>
      <c r="L114" s="82">
        <v>202.4</v>
      </c>
      <c r="M114" s="83"/>
      <c r="N114" s="82">
        <v>202.4</v>
      </c>
      <c r="O114" s="51">
        <v>10</v>
      </c>
    </row>
    <row r="115" spans="1:15" ht="19.5" customHeight="1" hidden="1">
      <c r="A115" s="362" t="s">
        <v>73</v>
      </c>
      <c r="B115" s="362"/>
      <c r="C115" s="362"/>
      <c r="D115" s="362"/>
      <c r="E115" s="362"/>
      <c r="F115" s="362"/>
      <c r="G115" s="7">
        <v>703</v>
      </c>
      <c r="H115" s="6" t="s">
        <v>31</v>
      </c>
      <c r="I115" s="6" t="s">
        <v>8</v>
      </c>
      <c r="J115" s="22" t="s">
        <v>75</v>
      </c>
      <c r="K115" s="6" t="s">
        <v>67</v>
      </c>
      <c r="L115" s="82">
        <v>10</v>
      </c>
      <c r="M115" s="83"/>
      <c r="N115" s="82">
        <v>10</v>
      </c>
      <c r="O115" s="51">
        <f>O116</f>
        <v>284</v>
      </c>
    </row>
    <row r="116" spans="1:15" ht="19.5" customHeight="1" hidden="1">
      <c r="A116" s="220" t="s">
        <v>35</v>
      </c>
      <c r="B116" s="248"/>
      <c r="C116" s="248"/>
      <c r="D116" s="248"/>
      <c r="E116" s="248"/>
      <c r="F116" s="249"/>
      <c r="G116" s="7">
        <v>703</v>
      </c>
      <c r="H116" s="6" t="s">
        <v>31</v>
      </c>
      <c r="I116" s="6" t="s">
        <v>8</v>
      </c>
      <c r="J116" s="22" t="s">
        <v>36</v>
      </c>
      <c r="K116" s="6" t="s">
        <v>11</v>
      </c>
      <c r="L116" s="82">
        <f>L117</f>
        <v>284</v>
      </c>
      <c r="M116" s="83"/>
      <c r="N116" s="82">
        <f>N117</f>
        <v>284</v>
      </c>
      <c r="O116" s="51">
        <f>O117</f>
        <v>284</v>
      </c>
    </row>
    <row r="117" spans="1:15" ht="19.5" customHeight="1" hidden="1">
      <c r="A117" s="220" t="s">
        <v>34</v>
      </c>
      <c r="B117" s="248"/>
      <c r="C117" s="248"/>
      <c r="D117" s="248"/>
      <c r="E117" s="248"/>
      <c r="F117" s="249"/>
      <c r="G117" s="7">
        <v>703</v>
      </c>
      <c r="H117" s="6" t="s">
        <v>31</v>
      </c>
      <c r="I117" s="6" t="s">
        <v>8</v>
      </c>
      <c r="J117" s="22" t="s">
        <v>37</v>
      </c>
      <c r="K117" s="6" t="s">
        <v>9</v>
      </c>
      <c r="L117" s="82">
        <f>L118</f>
        <v>284</v>
      </c>
      <c r="M117" s="83"/>
      <c r="N117" s="82">
        <f>N118</f>
        <v>284</v>
      </c>
      <c r="O117" s="51">
        <f>199.9+18.2+65.9</f>
        <v>284</v>
      </c>
    </row>
    <row r="118" spans="1:15" ht="19.5" customHeight="1" hidden="1">
      <c r="A118" s="220" t="s">
        <v>77</v>
      </c>
      <c r="B118" s="248"/>
      <c r="C118" s="248"/>
      <c r="D118" s="248"/>
      <c r="E118" s="248"/>
      <c r="F118" s="249"/>
      <c r="G118" s="7">
        <v>703</v>
      </c>
      <c r="H118" s="6" t="s">
        <v>31</v>
      </c>
      <c r="I118" s="6" t="s">
        <v>8</v>
      </c>
      <c r="J118" s="22" t="s">
        <v>37</v>
      </c>
      <c r="K118" s="6" t="s">
        <v>76</v>
      </c>
      <c r="L118" s="82">
        <f>199.9+18.2+65.9</f>
        <v>284</v>
      </c>
      <c r="M118" s="83"/>
      <c r="N118" s="82">
        <f>199.9+18.2+65.9</f>
        <v>284</v>
      </c>
      <c r="O118" s="50">
        <f>O122+O119</f>
        <v>210654</v>
      </c>
    </row>
    <row r="119" spans="1:15" ht="19.5" customHeight="1" thickBot="1">
      <c r="A119" s="231" t="s">
        <v>44</v>
      </c>
      <c r="B119" s="351"/>
      <c r="C119" s="351"/>
      <c r="D119" s="351"/>
      <c r="E119" s="351"/>
      <c r="F119" s="352"/>
      <c r="G119" s="7">
        <v>703</v>
      </c>
      <c r="H119" s="3" t="s">
        <v>78</v>
      </c>
      <c r="I119" s="3" t="s">
        <v>9</v>
      </c>
      <c r="J119" s="3"/>
      <c r="K119" s="3" t="s">
        <v>11</v>
      </c>
      <c r="L119" s="69">
        <f>L123+L120</f>
        <v>210654</v>
      </c>
      <c r="M119" s="81">
        <f>M120</f>
        <v>210654</v>
      </c>
      <c r="N119" s="69">
        <f>N123+N120</f>
        <v>210654</v>
      </c>
      <c r="O119" s="51">
        <f>O120</f>
        <v>210654</v>
      </c>
    </row>
    <row r="120" spans="1:15" ht="19.5" customHeight="1" thickBot="1">
      <c r="A120" s="220" t="s">
        <v>144</v>
      </c>
      <c r="B120" s="263"/>
      <c r="C120" s="263"/>
      <c r="D120" s="263"/>
      <c r="E120" s="263"/>
      <c r="F120" s="264"/>
      <c r="G120" s="7">
        <v>703</v>
      </c>
      <c r="H120" s="6" t="s">
        <v>78</v>
      </c>
      <c r="I120" s="6" t="s">
        <v>8</v>
      </c>
      <c r="J120" s="6" t="s">
        <v>166</v>
      </c>
      <c r="K120" s="6" t="s">
        <v>11</v>
      </c>
      <c r="L120" s="82">
        <f>L121</f>
        <v>210654</v>
      </c>
      <c r="M120" s="83">
        <f>M121</f>
        <v>210654</v>
      </c>
      <c r="N120" s="82">
        <f>N121</f>
        <v>210654</v>
      </c>
      <c r="O120" s="51">
        <f>O121</f>
        <v>210654</v>
      </c>
    </row>
    <row r="121" spans="1:15" ht="39.75" customHeight="1" thickBot="1">
      <c r="A121" s="220" t="s">
        <v>167</v>
      </c>
      <c r="B121" s="263"/>
      <c r="C121" s="263"/>
      <c r="D121" s="263"/>
      <c r="E121" s="263"/>
      <c r="F121" s="264"/>
      <c r="G121" s="7">
        <v>703</v>
      </c>
      <c r="H121" s="6" t="s">
        <v>78</v>
      </c>
      <c r="I121" s="6" t="s">
        <v>8</v>
      </c>
      <c r="J121" s="6" t="s">
        <v>166</v>
      </c>
      <c r="K121" s="6" t="s">
        <v>11</v>
      </c>
      <c r="L121" s="82">
        <f>L122</f>
        <v>210654</v>
      </c>
      <c r="M121" s="83">
        <f>M122</f>
        <v>210654</v>
      </c>
      <c r="N121" s="82">
        <f>N122</f>
        <v>210654</v>
      </c>
      <c r="O121" s="51">
        <v>210654</v>
      </c>
    </row>
    <row r="122" spans="1:15" ht="22.5" customHeight="1" thickBot="1">
      <c r="A122" s="220" t="s">
        <v>145</v>
      </c>
      <c r="B122" s="263"/>
      <c r="C122" s="263"/>
      <c r="D122" s="263"/>
      <c r="E122" s="263"/>
      <c r="F122" s="264"/>
      <c r="G122" s="7">
        <v>703</v>
      </c>
      <c r="H122" s="6" t="s">
        <v>78</v>
      </c>
      <c r="I122" s="6" t="s">
        <v>8</v>
      </c>
      <c r="J122" s="6" t="s">
        <v>166</v>
      </c>
      <c r="K122" s="6" t="s">
        <v>149</v>
      </c>
      <c r="L122" s="82">
        <v>210654</v>
      </c>
      <c r="M122" s="83">
        <v>210654</v>
      </c>
      <c r="N122" s="82">
        <v>210654</v>
      </c>
      <c r="O122" s="50">
        <f>O123+O125+O127+O129</f>
        <v>0</v>
      </c>
    </row>
    <row r="123" spans="1:15" ht="19.5" customHeight="1" hidden="1" thickBot="1">
      <c r="A123" s="348" t="s">
        <v>45</v>
      </c>
      <c r="B123" s="349"/>
      <c r="C123" s="349"/>
      <c r="D123" s="349"/>
      <c r="E123" s="349"/>
      <c r="F123" s="350"/>
      <c r="G123" s="6">
        <v>703</v>
      </c>
      <c r="H123" s="3" t="s">
        <v>78</v>
      </c>
      <c r="I123" s="3" t="s">
        <v>21</v>
      </c>
      <c r="J123" s="3" t="s">
        <v>161</v>
      </c>
      <c r="K123" s="3" t="s">
        <v>11</v>
      </c>
      <c r="L123" s="69">
        <f>L124+L126+L128+L130</f>
        <v>0</v>
      </c>
      <c r="M123" s="81"/>
      <c r="N123" s="69">
        <f>N124+N126+N128+N130</f>
        <v>0</v>
      </c>
      <c r="O123" s="51">
        <f>O124</f>
        <v>0</v>
      </c>
    </row>
    <row r="124" spans="1:15" ht="82.5" customHeight="1" hidden="1">
      <c r="A124" s="243" t="s">
        <v>115</v>
      </c>
      <c r="B124" s="261"/>
      <c r="C124" s="261"/>
      <c r="D124" s="261"/>
      <c r="E124" s="261"/>
      <c r="F124" s="262"/>
      <c r="G124" s="7">
        <v>703</v>
      </c>
      <c r="H124" s="6" t="s">
        <v>78</v>
      </c>
      <c r="I124" s="6" t="s">
        <v>21</v>
      </c>
      <c r="J124" s="22" t="s">
        <v>116</v>
      </c>
      <c r="K124" s="6" t="s">
        <v>11</v>
      </c>
      <c r="L124" s="82">
        <f>L125</f>
        <v>0</v>
      </c>
      <c r="M124" s="83"/>
      <c r="N124" s="82">
        <f>N125</f>
        <v>0</v>
      </c>
      <c r="O124" s="51">
        <v>0</v>
      </c>
    </row>
    <row r="125" spans="1:15" ht="17.25" customHeight="1" hidden="1">
      <c r="A125" s="243" t="s">
        <v>100</v>
      </c>
      <c r="B125" s="261"/>
      <c r="C125" s="261"/>
      <c r="D125" s="261"/>
      <c r="E125" s="261"/>
      <c r="F125" s="262"/>
      <c r="G125" s="7">
        <v>703</v>
      </c>
      <c r="H125" s="6" t="s">
        <v>78</v>
      </c>
      <c r="I125" s="6" t="s">
        <v>21</v>
      </c>
      <c r="J125" s="22" t="s">
        <v>116</v>
      </c>
      <c r="K125" s="6" t="s">
        <v>79</v>
      </c>
      <c r="L125" s="82">
        <v>0</v>
      </c>
      <c r="M125" s="83"/>
      <c r="N125" s="82">
        <v>0</v>
      </c>
      <c r="O125" s="51">
        <f>O126</f>
        <v>0</v>
      </c>
    </row>
    <row r="126" spans="1:15" ht="95.25" customHeight="1" hidden="1">
      <c r="A126" s="243" t="s">
        <v>117</v>
      </c>
      <c r="B126" s="261"/>
      <c r="C126" s="261"/>
      <c r="D126" s="261"/>
      <c r="E126" s="261"/>
      <c r="F126" s="262"/>
      <c r="G126" s="7">
        <v>703</v>
      </c>
      <c r="H126" s="6" t="s">
        <v>78</v>
      </c>
      <c r="I126" s="6" t="s">
        <v>21</v>
      </c>
      <c r="J126" s="22" t="s">
        <v>118</v>
      </c>
      <c r="K126" s="6" t="s">
        <v>11</v>
      </c>
      <c r="L126" s="82">
        <f>L127</f>
        <v>0</v>
      </c>
      <c r="M126" s="83"/>
      <c r="N126" s="82">
        <f>N127</f>
        <v>0</v>
      </c>
      <c r="O126" s="51">
        <f>O127</f>
        <v>0</v>
      </c>
    </row>
    <row r="127" spans="1:15" ht="17.25" customHeight="1" hidden="1">
      <c r="A127" s="243" t="s">
        <v>100</v>
      </c>
      <c r="B127" s="261"/>
      <c r="C127" s="261"/>
      <c r="D127" s="261"/>
      <c r="E127" s="261"/>
      <c r="F127" s="262"/>
      <c r="G127" s="7">
        <v>703</v>
      </c>
      <c r="H127" s="6" t="s">
        <v>78</v>
      </c>
      <c r="I127" s="6" t="s">
        <v>21</v>
      </c>
      <c r="J127" s="22" t="s">
        <v>118</v>
      </c>
      <c r="K127" s="6" t="s">
        <v>79</v>
      </c>
      <c r="L127" s="82">
        <f>L128</f>
        <v>0</v>
      </c>
      <c r="M127" s="83"/>
      <c r="N127" s="82">
        <f>N128</f>
        <v>0</v>
      </c>
      <c r="O127" s="51">
        <f>O128</f>
        <v>0</v>
      </c>
    </row>
    <row r="128" spans="1:15" ht="19.5" customHeight="1" hidden="1">
      <c r="A128" s="347" t="s">
        <v>54</v>
      </c>
      <c r="B128" s="263"/>
      <c r="C128" s="263"/>
      <c r="D128" s="263"/>
      <c r="E128" s="263"/>
      <c r="F128" s="264"/>
      <c r="G128" s="6" t="s">
        <v>104</v>
      </c>
      <c r="H128" s="6" t="s">
        <v>78</v>
      </c>
      <c r="I128" s="6" t="s">
        <v>21</v>
      </c>
      <c r="J128" s="22" t="s">
        <v>57</v>
      </c>
      <c r="K128" s="6" t="s">
        <v>11</v>
      </c>
      <c r="L128" s="82">
        <f>L129</f>
        <v>0</v>
      </c>
      <c r="M128" s="83"/>
      <c r="N128" s="82">
        <f>N129</f>
        <v>0</v>
      </c>
      <c r="O128" s="51"/>
    </row>
    <row r="129" spans="1:15" ht="19.5" customHeight="1" hidden="1">
      <c r="A129" s="347" t="s">
        <v>103</v>
      </c>
      <c r="B129" s="263"/>
      <c r="C129" s="263"/>
      <c r="D129" s="263"/>
      <c r="E129" s="263"/>
      <c r="F129" s="264"/>
      <c r="G129" s="6" t="s">
        <v>104</v>
      </c>
      <c r="H129" s="6" t="s">
        <v>78</v>
      </c>
      <c r="I129" s="6" t="s">
        <v>21</v>
      </c>
      <c r="J129" s="22" t="s">
        <v>57</v>
      </c>
      <c r="K129" s="6" t="s">
        <v>105</v>
      </c>
      <c r="L129" s="82"/>
      <c r="M129" s="83"/>
      <c r="N129" s="82"/>
      <c r="O129" s="51">
        <f>O130</f>
        <v>0</v>
      </c>
    </row>
    <row r="130" spans="1:15" ht="19.5" customHeight="1" hidden="1" thickBot="1">
      <c r="A130" s="220" t="s">
        <v>98</v>
      </c>
      <c r="B130" s="248"/>
      <c r="C130" s="248"/>
      <c r="D130" s="248"/>
      <c r="E130" s="248"/>
      <c r="F130" s="249"/>
      <c r="G130" s="7">
        <v>703</v>
      </c>
      <c r="H130" s="6" t="s">
        <v>78</v>
      </c>
      <c r="I130" s="6" t="s">
        <v>21</v>
      </c>
      <c r="J130" s="22" t="s">
        <v>143</v>
      </c>
      <c r="K130" s="6" t="s">
        <v>11</v>
      </c>
      <c r="L130" s="82">
        <f>L131</f>
        <v>0</v>
      </c>
      <c r="M130" s="83"/>
      <c r="N130" s="82">
        <f>N131</f>
        <v>0</v>
      </c>
      <c r="O130" s="51">
        <f>O136</f>
        <v>0</v>
      </c>
    </row>
    <row r="131" spans="1:15" ht="19.5" customHeight="1" hidden="1">
      <c r="A131" s="220" t="s">
        <v>99</v>
      </c>
      <c r="B131" s="248"/>
      <c r="C131" s="248"/>
      <c r="D131" s="248"/>
      <c r="E131" s="248"/>
      <c r="F131" s="249"/>
      <c r="G131" s="7">
        <v>703</v>
      </c>
      <c r="H131" s="6" t="s">
        <v>78</v>
      </c>
      <c r="I131" s="6" t="s">
        <v>21</v>
      </c>
      <c r="J131" s="22" t="s">
        <v>128</v>
      </c>
      <c r="K131" s="6" t="s">
        <v>11</v>
      </c>
      <c r="L131" s="82">
        <f>L137</f>
        <v>0</v>
      </c>
      <c r="M131" s="83"/>
      <c r="N131" s="82">
        <f>N137</f>
        <v>0</v>
      </c>
      <c r="O131" s="50">
        <f>O132</f>
        <v>0</v>
      </c>
    </row>
    <row r="132" spans="1:15" ht="19.5" customHeight="1" hidden="1">
      <c r="A132" s="231" t="s">
        <v>38</v>
      </c>
      <c r="B132" s="268"/>
      <c r="C132" s="268"/>
      <c r="D132" s="268"/>
      <c r="E132" s="268"/>
      <c r="F132" s="269"/>
      <c r="G132" s="7">
        <v>703</v>
      </c>
      <c r="H132" s="3" t="s">
        <v>58</v>
      </c>
      <c r="I132" s="6" t="s">
        <v>9</v>
      </c>
      <c r="J132" s="21" t="s">
        <v>10</v>
      </c>
      <c r="K132" s="6" t="s">
        <v>11</v>
      </c>
      <c r="L132" s="69">
        <f>L133</f>
        <v>0</v>
      </c>
      <c r="M132" s="83"/>
      <c r="N132" s="69">
        <f>N133</f>
        <v>0</v>
      </c>
      <c r="O132" s="51">
        <f>O133</f>
        <v>0</v>
      </c>
    </row>
    <row r="133" spans="1:15" ht="19.5" customHeight="1" hidden="1">
      <c r="A133" s="220" t="s">
        <v>59</v>
      </c>
      <c r="B133" s="248"/>
      <c r="C133" s="248"/>
      <c r="D133" s="248"/>
      <c r="E133" s="248"/>
      <c r="F133" s="249"/>
      <c r="G133" s="7">
        <v>703</v>
      </c>
      <c r="H133" s="3" t="s">
        <v>58</v>
      </c>
      <c r="I133" s="6" t="s">
        <v>8</v>
      </c>
      <c r="J133" s="21" t="s">
        <v>10</v>
      </c>
      <c r="K133" s="6" t="s">
        <v>11</v>
      </c>
      <c r="L133" s="82">
        <f>L134</f>
        <v>0</v>
      </c>
      <c r="M133" s="83"/>
      <c r="N133" s="82">
        <f>N134</f>
        <v>0</v>
      </c>
      <c r="O133" s="51">
        <f>O134</f>
        <v>0</v>
      </c>
    </row>
    <row r="134" spans="1:15" ht="38.25" customHeight="1" hidden="1">
      <c r="A134" s="220" t="s">
        <v>39</v>
      </c>
      <c r="B134" s="248"/>
      <c r="C134" s="248"/>
      <c r="D134" s="248"/>
      <c r="E134" s="248"/>
      <c r="F134" s="249"/>
      <c r="G134" s="7">
        <v>703</v>
      </c>
      <c r="H134" s="6" t="s">
        <v>58</v>
      </c>
      <c r="I134" s="6" t="s">
        <v>8</v>
      </c>
      <c r="J134" s="22" t="s">
        <v>40</v>
      </c>
      <c r="K134" s="6" t="s">
        <v>11</v>
      </c>
      <c r="L134" s="82">
        <f>L135</f>
        <v>0</v>
      </c>
      <c r="M134" s="83"/>
      <c r="N134" s="82">
        <f>N135</f>
        <v>0</v>
      </c>
      <c r="O134" s="51">
        <f>O166</f>
        <v>0</v>
      </c>
    </row>
    <row r="135" spans="1:15" ht="37.5" customHeight="1" hidden="1">
      <c r="A135" s="220" t="s">
        <v>39</v>
      </c>
      <c r="B135" s="248"/>
      <c r="C135" s="248"/>
      <c r="D135" s="248"/>
      <c r="E135" s="248"/>
      <c r="F135" s="249"/>
      <c r="G135" s="7">
        <v>703</v>
      </c>
      <c r="H135" s="6" t="s">
        <v>58</v>
      </c>
      <c r="I135" s="6" t="s">
        <v>8</v>
      </c>
      <c r="J135" s="22" t="s">
        <v>60</v>
      </c>
      <c r="K135" s="6" t="s">
        <v>11</v>
      </c>
      <c r="L135" s="82">
        <f>L167</f>
        <v>0</v>
      </c>
      <c r="M135" s="83"/>
      <c r="N135" s="82">
        <f>N167</f>
        <v>0</v>
      </c>
      <c r="O135" s="51">
        <f>O136</f>
        <v>0</v>
      </c>
    </row>
    <row r="136" spans="1:15" ht="16.5" hidden="1" thickBot="1">
      <c r="A136" s="220" t="s">
        <v>99</v>
      </c>
      <c r="B136" s="263"/>
      <c r="C136" s="263"/>
      <c r="D136" s="263"/>
      <c r="E136" s="263"/>
      <c r="F136" s="264"/>
      <c r="G136" s="7">
        <v>703</v>
      </c>
      <c r="H136" s="6" t="s">
        <v>78</v>
      </c>
      <c r="I136" s="6" t="s">
        <v>21</v>
      </c>
      <c r="J136" s="22" t="s">
        <v>142</v>
      </c>
      <c r="K136" s="6" t="s">
        <v>11</v>
      </c>
      <c r="L136" s="82">
        <f>L137</f>
        <v>0</v>
      </c>
      <c r="M136" s="83"/>
      <c r="N136" s="82">
        <f>N137</f>
        <v>0</v>
      </c>
      <c r="O136" s="51">
        <v>0</v>
      </c>
    </row>
    <row r="137" spans="1:15" ht="22.5" customHeight="1" hidden="1" thickBot="1">
      <c r="A137" s="243" t="s">
        <v>100</v>
      </c>
      <c r="B137" s="244"/>
      <c r="C137" s="244"/>
      <c r="D137" s="244"/>
      <c r="E137" s="244"/>
      <c r="F137" s="245"/>
      <c r="G137" s="7">
        <v>703</v>
      </c>
      <c r="H137" s="6" t="s">
        <v>78</v>
      </c>
      <c r="I137" s="6" t="s">
        <v>21</v>
      </c>
      <c r="J137" s="22" t="s">
        <v>142</v>
      </c>
      <c r="K137" s="6" t="s">
        <v>79</v>
      </c>
      <c r="L137" s="82">
        <v>0</v>
      </c>
      <c r="M137" s="83"/>
      <c r="N137" s="82">
        <v>0</v>
      </c>
      <c r="O137" s="51"/>
    </row>
    <row r="138" spans="1:15" ht="79.5" customHeight="1" hidden="1" thickBot="1">
      <c r="A138" s="243" t="s">
        <v>115</v>
      </c>
      <c r="B138" s="261"/>
      <c r="C138" s="261"/>
      <c r="D138" s="261"/>
      <c r="E138" s="261"/>
      <c r="F138" s="262"/>
      <c r="G138" s="7">
        <v>703</v>
      </c>
      <c r="H138" s="6" t="s">
        <v>78</v>
      </c>
      <c r="I138" s="6" t="s">
        <v>21</v>
      </c>
      <c r="J138" s="22" t="s">
        <v>116</v>
      </c>
      <c r="K138" s="6" t="s">
        <v>11</v>
      </c>
      <c r="L138" s="82"/>
      <c r="M138" s="83"/>
      <c r="N138" s="82"/>
      <c r="O138" s="51"/>
    </row>
    <row r="139" spans="1:15" ht="22.5" customHeight="1" hidden="1" thickBot="1">
      <c r="A139" s="243" t="s">
        <v>100</v>
      </c>
      <c r="B139" s="261"/>
      <c r="C139" s="261"/>
      <c r="D139" s="261"/>
      <c r="E139" s="261"/>
      <c r="F139" s="262"/>
      <c r="G139" s="7">
        <v>703</v>
      </c>
      <c r="H139" s="6" t="s">
        <v>78</v>
      </c>
      <c r="I139" s="6" t="s">
        <v>21</v>
      </c>
      <c r="J139" s="22" t="s">
        <v>116</v>
      </c>
      <c r="K139" s="6" t="s">
        <v>79</v>
      </c>
      <c r="L139" s="82"/>
      <c r="M139" s="83"/>
      <c r="N139" s="82"/>
      <c r="O139" s="51"/>
    </row>
    <row r="140" spans="1:15" ht="99" customHeight="1" hidden="1" thickBot="1">
      <c r="A140" s="243" t="s">
        <v>117</v>
      </c>
      <c r="B140" s="261"/>
      <c r="C140" s="261"/>
      <c r="D140" s="261"/>
      <c r="E140" s="261"/>
      <c r="F140" s="262"/>
      <c r="G140" s="7">
        <v>703</v>
      </c>
      <c r="H140" s="6" t="s">
        <v>78</v>
      </c>
      <c r="I140" s="6" t="s">
        <v>21</v>
      </c>
      <c r="J140" s="22" t="s">
        <v>118</v>
      </c>
      <c r="K140" s="6" t="s">
        <v>11</v>
      </c>
      <c r="L140" s="82"/>
      <c r="M140" s="83"/>
      <c r="N140" s="82"/>
      <c r="O140" s="51"/>
    </row>
    <row r="141" spans="1:15" ht="22.5" customHeight="1" hidden="1" thickBot="1">
      <c r="A141" s="243" t="s">
        <v>100</v>
      </c>
      <c r="B141" s="261"/>
      <c r="C141" s="261"/>
      <c r="D141" s="261"/>
      <c r="E141" s="261"/>
      <c r="F141" s="262"/>
      <c r="G141" s="7">
        <v>703</v>
      </c>
      <c r="H141" s="6" t="s">
        <v>78</v>
      </c>
      <c r="I141" s="6" t="s">
        <v>21</v>
      </c>
      <c r="J141" s="22" t="s">
        <v>118</v>
      </c>
      <c r="K141" s="6" t="s">
        <v>79</v>
      </c>
      <c r="L141" s="82"/>
      <c r="M141" s="83"/>
      <c r="N141" s="82"/>
      <c r="O141" s="51"/>
    </row>
    <row r="142" spans="1:15" ht="22.5" customHeight="1" hidden="1" thickBot="1">
      <c r="A142" s="243"/>
      <c r="B142" s="261"/>
      <c r="C142" s="261"/>
      <c r="D142" s="261"/>
      <c r="E142" s="261"/>
      <c r="F142" s="262"/>
      <c r="G142" s="7"/>
      <c r="H142" s="6"/>
      <c r="I142" s="6"/>
      <c r="J142" s="22"/>
      <c r="K142" s="6"/>
      <c r="L142" s="82"/>
      <c r="M142" s="83"/>
      <c r="N142" s="82"/>
      <c r="O142" s="51"/>
    </row>
    <row r="143" spans="1:15" ht="22.5" customHeight="1" hidden="1" thickBot="1">
      <c r="A143" s="243"/>
      <c r="B143" s="261"/>
      <c r="C143" s="261"/>
      <c r="D143" s="261"/>
      <c r="E143" s="261"/>
      <c r="F143" s="262"/>
      <c r="G143" s="7"/>
      <c r="H143" s="6"/>
      <c r="I143" s="6"/>
      <c r="J143" s="22"/>
      <c r="K143" s="6"/>
      <c r="L143" s="82"/>
      <c r="M143" s="83"/>
      <c r="N143" s="82"/>
      <c r="O143" s="50">
        <f>O144</f>
        <v>0</v>
      </c>
    </row>
    <row r="144" spans="1:15" ht="16.5" hidden="1" thickBot="1">
      <c r="A144" s="243" t="s">
        <v>106</v>
      </c>
      <c r="B144" s="261"/>
      <c r="C144" s="261"/>
      <c r="D144" s="261"/>
      <c r="E144" s="261"/>
      <c r="F144" s="262"/>
      <c r="G144" s="4">
        <v>703</v>
      </c>
      <c r="H144" s="3" t="s">
        <v>58</v>
      </c>
      <c r="I144" s="3" t="s">
        <v>9</v>
      </c>
      <c r="J144" s="21" t="s">
        <v>10</v>
      </c>
      <c r="K144" s="3" t="s">
        <v>11</v>
      </c>
      <c r="L144" s="69">
        <f>L145</f>
        <v>0</v>
      </c>
      <c r="M144" s="81"/>
      <c r="N144" s="69">
        <f>N145</f>
        <v>0</v>
      </c>
      <c r="O144" s="51">
        <f>O145</f>
        <v>0</v>
      </c>
    </row>
    <row r="145" spans="1:15" ht="16.5" hidden="1" thickBot="1">
      <c r="A145" s="243" t="s">
        <v>106</v>
      </c>
      <c r="B145" s="261"/>
      <c r="C145" s="261"/>
      <c r="D145" s="261"/>
      <c r="E145" s="261"/>
      <c r="F145" s="262"/>
      <c r="G145" s="7">
        <v>703</v>
      </c>
      <c r="H145" s="6" t="s">
        <v>58</v>
      </c>
      <c r="I145" s="6" t="s">
        <v>8</v>
      </c>
      <c r="J145" s="22" t="s">
        <v>10</v>
      </c>
      <c r="K145" s="6" t="s">
        <v>11</v>
      </c>
      <c r="L145" s="82">
        <f>L146</f>
        <v>0</v>
      </c>
      <c r="M145" s="83"/>
      <c r="N145" s="82">
        <f>N146</f>
        <v>0</v>
      </c>
      <c r="O145" s="51">
        <f>O147+O146</f>
        <v>0</v>
      </c>
    </row>
    <row r="146" spans="1:15" ht="28.5" customHeight="1" hidden="1" thickBot="1">
      <c r="A146" s="243" t="s">
        <v>107</v>
      </c>
      <c r="B146" s="261"/>
      <c r="C146" s="261"/>
      <c r="D146" s="261"/>
      <c r="E146" s="261"/>
      <c r="F146" s="262"/>
      <c r="G146" s="7">
        <v>703</v>
      </c>
      <c r="H146" s="6" t="s">
        <v>108</v>
      </c>
      <c r="I146" s="6" t="s">
        <v>8</v>
      </c>
      <c r="J146" s="22" t="s">
        <v>109</v>
      </c>
      <c r="K146" s="6" t="s">
        <v>11</v>
      </c>
      <c r="L146" s="82">
        <f>L148+L147</f>
        <v>0</v>
      </c>
      <c r="M146" s="83"/>
      <c r="N146" s="82">
        <f>N148+N147</f>
        <v>0</v>
      </c>
      <c r="O146" s="51">
        <v>0</v>
      </c>
    </row>
    <row r="147" spans="1:15" ht="16.5" customHeight="1" hidden="1" thickBot="1">
      <c r="A147" s="243" t="s">
        <v>124</v>
      </c>
      <c r="B147" s="261"/>
      <c r="C147" s="261"/>
      <c r="D147" s="261"/>
      <c r="E147" s="261"/>
      <c r="F147" s="262"/>
      <c r="G147" s="7">
        <v>703</v>
      </c>
      <c r="H147" s="6" t="s">
        <v>108</v>
      </c>
      <c r="I147" s="6" t="s">
        <v>8</v>
      </c>
      <c r="J147" s="22" t="s">
        <v>109</v>
      </c>
      <c r="K147" s="6" t="s">
        <v>65</v>
      </c>
      <c r="L147" s="82">
        <v>0</v>
      </c>
      <c r="M147" s="83"/>
      <c r="N147" s="82">
        <v>0</v>
      </c>
      <c r="O147" s="51">
        <v>0</v>
      </c>
    </row>
    <row r="148" spans="1:15" ht="30.75" customHeight="1" hidden="1" thickBot="1">
      <c r="A148" s="258" t="s">
        <v>111</v>
      </c>
      <c r="B148" s="259"/>
      <c r="C148" s="259"/>
      <c r="D148" s="259"/>
      <c r="E148" s="259"/>
      <c r="F148" s="260"/>
      <c r="G148" s="7">
        <v>703</v>
      </c>
      <c r="H148" s="6" t="s">
        <v>108</v>
      </c>
      <c r="I148" s="6" t="s">
        <v>8</v>
      </c>
      <c r="J148" s="22" t="s">
        <v>109</v>
      </c>
      <c r="K148" s="6" t="s">
        <v>126</v>
      </c>
      <c r="L148" s="82">
        <v>0</v>
      </c>
      <c r="M148" s="83"/>
      <c r="N148" s="82">
        <v>0</v>
      </c>
      <c r="O148" s="50">
        <f>O149</f>
        <v>945203.94</v>
      </c>
    </row>
    <row r="149" spans="1:15" ht="72" customHeight="1" thickBot="1">
      <c r="A149" s="265" t="s">
        <v>112</v>
      </c>
      <c r="B149" s="274"/>
      <c r="C149" s="274"/>
      <c r="D149" s="274"/>
      <c r="E149" s="274"/>
      <c r="F149" s="275"/>
      <c r="G149" s="4">
        <v>703</v>
      </c>
      <c r="H149" s="3"/>
      <c r="I149" s="3"/>
      <c r="J149" s="3"/>
      <c r="K149" s="3" t="s">
        <v>11</v>
      </c>
      <c r="L149" s="69">
        <f>L150</f>
        <v>945203.94</v>
      </c>
      <c r="M149" s="81">
        <f>M151</f>
        <v>1384906.8599999999</v>
      </c>
      <c r="N149" s="69">
        <f>N150</f>
        <v>1335657.7999999998</v>
      </c>
      <c r="O149" s="50">
        <f>O150</f>
        <v>945203.94</v>
      </c>
    </row>
    <row r="150" spans="1:15" ht="19.5" customHeight="1" thickBot="1">
      <c r="A150" s="231" t="s">
        <v>101</v>
      </c>
      <c r="B150" s="268"/>
      <c r="C150" s="268"/>
      <c r="D150" s="268"/>
      <c r="E150" s="268"/>
      <c r="F150" s="269"/>
      <c r="G150" s="7">
        <v>703</v>
      </c>
      <c r="H150" s="3" t="s">
        <v>31</v>
      </c>
      <c r="I150" s="3"/>
      <c r="J150" s="3"/>
      <c r="K150" s="3" t="s">
        <v>11</v>
      </c>
      <c r="L150" s="69">
        <f>L151</f>
        <v>945203.94</v>
      </c>
      <c r="M150" s="81">
        <f>M151</f>
        <v>1384906.8599999999</v>
      </c>
      <c r="N150" s="69">
        <f>N151</f>
        <v>1335657.7999999998</v>
      </c>
      <c r="O150" s="50">
        <f>O154++O162+O152</f>
        <v>945203.94</v>
      </c>
    </row>
    <row r="151" spans="1:15" ht="19.5" customHeight="1" thickBot="1">
      <c r="A151" s="231" t="s">
        <v>32</v>
      </c>
      <c r="B151" s="268"/>
      <c r="C151" s="268"/>
      <c r="D151" s="268"/>
      <c r="E151" s="268"/>
      <c r="F151" s="269"/>
      <c r="G151" s="7">
        <v>703</v>
      </c>
      <c r="H151" s="3" t="s">
        <v>31</v>
      </c>
      <c r="I151" s="3" t="s">
        <v>8</v>
      </c>
      <c r="J151" s="3"/>
      <c r="K151" s="3" t="s">
        <v>11</v>
      </c>
      <c r="L151" s="69">
        <f>L155++L163+L153</f>
        <v>945203.94</v>
      </c>
      <c r="M151" s="81">
        <f>M155</f>
        <v>1384906.8599999999</v>
      </c>
      <c r="N151" s="69">
        <f>N155++N163+N153</f>
        <v>1335657.7999999998</v>
      </c>
      <c r="O151" s="50">
        <v>0</v>
      </c>
    </row>
    <row r="152" spans="1:15" ht="31.5" customHeight="1" hidden="1" thickBot="1">
      <c r="A152" s="270" t="s">
        <v>102</v>
      </c>
      <c r="B152" s="280"/>
      <c r="C152" s="280"/>
      <c r="D152" s="280"/>
      <c r="E152" s="280"/>
      <c r="F152" s="281"/>
      <c r="G152" s="7">
        <v>703</v>
      </c>
      <c r="H152" s="3" t="s">
        <v>31</v>
      </c>
      <c r="I152" s="3" t="s">
        <v>8</v>
      </c>
      <c r="J152" s="3" t="s">
        <v>168</v>
      </c>
      <c r="K152" s="3" t="s">
        <v>11</v>
      </c>
      <c r="L152" s="69">
        <v>0</v>
      </c>
      <c r="M152" s="81"/>
      <c r="N152" s="69">
        <v>0</v>
      </c>
      <c r="O152" s="50">
        <f>O153</f>
        <v>0</v>
      </c>
    </row>
    <row r="153" spans="1:15" ht="21.75" customHeight="1" hidden="1">
      <c r="A153" s="270" t="s">
        <v>123</v>
      </c>
      <c r="B153" s="261"/>
      <c r="C153" s="261"/>
      <c r="D153" s="261"/>
      <c r="E153" s="261"/>
      <c r="F153" s="262"/>
      <c r="G153" s="7">
        <v>703</v>
      </c>
      <c r="H153" s="3" t="s">
        <v>31</v>
      </c>
      <c r="I153" s="3" t="s">
        <v>8</v>
      </c>
      <c r="J153" s="21" t="s">
        <v>125</v>
      </c>
      <c r="K153" s="3" t="s">
        <v>11</v>
      </c>
      <c r="L153" s="69">
        <f>L154</f>
        <v>0</v>
      </c>
      <c r="M153" s="81"/>
      <c r="N153" s="69">
        <f>N154</f>
        <v>0</v>
      </c>
      <c r="O153" s="51">
        <v>0</v>
      </c>
    </row>
    <row r="154" spans="1:15" ht="31.5" customHeight="1" hidden="1">
      <c r="A154" s="243" t="s">
        <v>124</v>
      </c>
      <c r="B154" s="261"/>
      <c r="C154" s="261"/>
      <c r="D154" s="261"/>
      <c r="E154" s="261"/>
      <c r="F154" s="262"/>
      <c r="G154" s="7">
        <v>703</v>
      </c>
      <c r="H154" s="6" t="s">
        <v>31</v>
      </c>
      <c r="I154" s="6" t="s">
        <v>8</v>
      </c>
      <c r="J154" s="22" t="s">
        <v>125</v>
      </c>
      <c r="K154" s="6" t="s">
        <v>126</v>
      </c>
      <c r="L154" s="82">
        <v>0</v>
      </c>
      <c r="M154" s="83"/>
      <c r="N154" s="82">
        <v>0</v>
      </c>
      <c r="O154" s="51">
        <f>O155+O157+O158+O171+O172</f>
        <v>945203.94</v>
      </c>
    </row>
    <row r="155" spans="1:15" ht="36" customHeight="1" thickBot="1">
      <c r="A155" s="220" t="s">
        <v>169</v>
      </c>
      <c r="B155" s="248"/>
      <c r="C155" s="248"/>
      <c r="D155" s="248"/>
      <c r="E155" s="248"/>
      <c r="F155" s="249"/>
      <c r="G155" s="7">
        <v>703</v>
      </c>
      <c r="H155" s="6" t="s">
        <v>31</v>
      </c>
      <c r="I155" s="6" t="s">
        <v>8</v>
      </c>
      <c r="J155" s="6" t="s">
        <v>168</v>
      </c>
      <c r="K155" s="6" t="s">
        <v>11</v>
      </c>
      <c r="L155" s="82">
        <f>L156+L158+L159+L172+L173</f>
        <v>945203.94</v>
      </c>
      <c r="M155" s="83">
        <f>M156+M158+M159+M172+M173</f>
        <v>1384906.8599999999</v>
      </c>
      <c r="N155" s="82">
        <f>N156+N158+N159+N172+N173</f>
        <v>1335657.7999999998</v>
      </c>
      <c r="O155" s="51">
        <v>432903</v>
      </c>
    </row>
    <row r="156" spans="1:15" ht="19.5" customHeight="1" thickBot="1">
      <c r="A156" s="220" t="s">
        <v>170</v>
      </c>
      <c r="B156" s="248"/>
      <c r="C156" s="248"/>
      <c r="D156" s="248"/>
      <c r="E156" s="248"/>
      <c r="F156" s="249"/>
      <c r="G156" s="7">
        <v>703</v>
      </c>
      <c r="H156" s="6" t="s">
        <v>31</v>
      </c>
      <c r="I156" s="6" t="s">
        <v>8</v>
      </c>
      <c r="J156" s="6" t="s">
        <v>168</v>
      </c>
      <c r="K156" s="6" t="s">
        <v>76</v>
      </c>
      <c r="L156" s="82">
        <v>432903</v>
      </c>
      <c r="M156" s="83">
        <v>432903</v>
      </c>
      <c r="N156" s="82">
        <v>432903</v>
      </c>
      <c r="O156" s="51">
        <v>0</v>
      </c>
    </row>
    <row r="157" spans="1:15" ht="39" customHeight="1" hidden="1">
      <c r="A157" s="220" t="s">
        <v>71</v>
      </c>
      <c r="B157" s="248"/>
      <c r="C157" s="248"/>
      <c r="D157" s="248"/>
      <c r="E157" s="248"/>
      <c r="F157" s="249"/>
      <c r="G157" s="7">
        <v>703</v>
      </c>
      <c r="H157" s="6" t="s">
        <v>31</v>
      </c>
      <c r="I157" s="6" t="s">
        <v>8</v>
      </c>
      <c r="J157" s="6" t="s">
        <v>168</v>
      </c>
      <c r="K157" s="6" t="s">
        <v>64</v>
      </c>
      <c r="L157" s="82">
        <v>0</v>
      </c>
      <c r="M157" s="83"/>
      <c r="N157" s="82">
        <v>0</v>
      </c>
      <c r="O157" s="53">
        <v>130736.71</v>
      </c>
    </row>
    <row r="158" spans="1:15" ht="58.5" customHeight="1" thickBot="1">
      <c r="A158" s="220" t="s">
        <v>171</v>
      </c>
      <c r="B158" s="263"/>
      <c r="C158" s="263"/>
      <c r="D158" s="263"/>
      <c r="E158" s="263"/>
      <c r="F158" s="264"/>
      <c r="G158" s="7">
        <v>703</v>
      </c>
      <c r="H158" s="6" t="s">
        <v>31</v>
      </c>
      <c r="I158" s="6" t="s">
        <v>8</v>
      </c>
      <c r="J158" s="6" t="s">
        <v>168</v>
      </c>
      <c r="K158" s="6" t="s">
        <v>172</v>
      </c>
      <c r="L158" s="87">
        <v>130736.71</v>
      </c>
      <c r="M158" s="83">
        <v>130736.71</v>
      </c>
      <c r="N158" s="87">
        <v>130736.71</v>
      </c>
      <c r="O158" s="54">
        <v>373364.23</v>
      </c>
    </row>
    <row r="159" spans="1:15" ht="47.25" customHeight="1">
      <c r="A159" s="258" t="s">
        <v>111</v>
      </c>
      <c r="B159" s="259"/>
      <c r="C159" s="259"/>
      <c r="D159" s="259"/>
      <c r="E159" s="259"/>
      <c r="F159" s="260"/>
      <c r="G159" s="7">
        <v>703</v>
      </c>
      <c r="H159" s="6" t="s">
        <v>31</v>
      </c>
      <c r="I159" s="6" t="s">
        <v>8</v>
      </c>
      <c r="J159" s="6" t="s">
        <v>168</v>
      </c>
      <c r="K159" s="6" t="s">
        <v>65</v>
      </c>
      <c r="L159" s="88">
        <v>373364.23</v>
      </c>
      <c r="M159" s="83">
        <v>812767.15</v>
      </c>
      <c r="N159" s="88">
        <v>763518.09</v>
      </c>
      <c r="O159" s="55">
        <v>0</v>
      </c>
    </row>
    <row r="160" spans="1:15" ht="19.5" customHeight="1" hidden="1">
      <c r="A160" s="258" t="s">
        <v>113</v>
      </c>
      <c r="B160" s="261"/>
      <c r="C160" s="261"/>
      <c r="D160" s="261"/>
      <c r="E160" s="261"/>
      <c r="F160" s="262"/>
      <c r="G160" s="7">
        <v>703</v>
      </c>
      <c r="H160" s="6" t="s">
        <v>31</v>
      </c>
      <c r="I160" s="6" t="s">
        <v>8</v>
      </c>
      <c r="J160" s="6" t="s">
        <v>168</v>
      </c>
      <c r="K160" s="6" t="s">
        <v>114</v>
      </c>
      <c r="L160" s="89">
        <v>0</v>
      </c>
      <c r="M160" s="83"/>
      <c r="N160" s="89">
        <v>0</v>
      </c>
      <c r="O160" s="55">
        <v>0</v>
      </c>
    </row>
    <row r="161" spans="1:15" ht="19.5" customHeight="1" hidden="1">
      <c r="A161" s="220" t="s">
        <v>91</v>
      </c>
      <c r="B161" s="248"/>
      <c r="C161" s="248"/>
      <c r="D161" s="248"/>
      <c r="E161" s="248"/>
      <c r="F161" s="249"/>
      <c r="G161" s="7">
        <v>703</v>
      </c>
      <c r="H161" s="6" t="s">
        <v>31</v>
      </c>
      <c r="I161" s="6" t="s">
        <v>8</v>
      </c>
      <c r="J161" s="6" t="s">
        <v>168</v>
      </c>
      <c r="K161" s="6" t="s">
        <v>66</v>
      </c>
      <c r="L161" s="89">
        <v>0</v>
      </c>
      <c r="M161" s="83"/>
      <c r="N161" s="89">
        <v>0</v>
      </c>
      <c r="O161" s="55">
        <v>0</v>
      </c>
    </row>
    <row r="162" spans="1:15" ht="19.5" customHeight="1" hidden="1">
      <c r="A162" s="220" t="s">
        <v>92</v>
      </c>
      <c r="B162" s="248"/>
      <c r="C162" s="248"/>
      <c r="D162" s="248"/>
      <c r="E162" s="248"/>
      <c r="F162" s="249"/>
      <c r="G162" s="7">
        <v>703</v>
      </c>
      <c r="H162" s="6" t="s">
        <v>31</v>
      </c>
      <c r="I162" s="6" t="s">
        <v>8</v>
      </c>
      <c r="J162" s="6" t="s">
        <v>168</v>
      </c>
      <c r="K162" s="6" t="s">
        <v>67</v>
      </c>
      <c r="L162" s="89">
        <v>0</v>
      </c>
      <c r="M162" s="83"/>
      <c r="N162" s="89">
        <v>0</v>
      </c>
      <c r="O162" s="55"/>
    </row>
    <row r="163" spans="1:15" ht="19.5" customHeight="1" hidden="1">
      <c r="A163" s="220" t="s">
        <v>35</v>
      </c>
      <c r="B163" s="248"/>
      <c r="C163" s="248"/>
      <c r="D163" s="248"/>
      <c r="E163" s="248"/>
      <c r="F163" s="249"/>
      <c r="G163" s="7">
        <v>703</v>
      </c>
      <c r="H163" s="6" t="s">
        <v>31</v>
      </c>
      <c r="I163" s="6" t="s">
        <v>8</v>
      </c>
      <c r="J163" s="6" t="s">
        <v>168</v>
      </c>
      <c r="K163" s="6" t="s">
        <v>11</v>
      </c>
      <c r="L163" s="89"/>
      <c r="M163" s="83"/>
      <c r="N163" s="89"/>
      <c r="O163" s="55"/>
    </row>
    <row r="164" spans="1:15" ht="19.5" customHeight="1" hidden="1">
      <c r="A164" s="220" t="s">
        <v>34</v>
      </c>
      <c r="B164" s="248"/>
      <c r="C164" s="248"/>
      <c r="D164" s="248"/>
      <c r="E164" s="248"/>
      <c r="F164" s="249"/>
      <c r="G164" s="7">
        <v>703</v>
      </c>
      <c r="H164" s="6" t="s">
        <v>31</v>
      </c>
      <c r="I164" s="6" t="s">
        <v>8</v>
      </c>
      <c r="J164" s="6" t="s">
        <v>168</v>
      </c>
      <c r="K164" s="6" t="s">
        <v>9</v>
      </c>
      <c r="L164" s="89"/>
      <c r="M164" s="83"/>
      <c r="N164" s="89"/>
      <c r="O164" s="55"/>
    </row>
    <row r="165" spans="1:15" ht="29.25" customHeight="1" hidden="1">
      <c r="A165" s="220" t="s">
        <v>90</v>
      </c>
      <c r="B165" s="263"/>
      <c r="C165" s="263"/>
      <c r="D165" s="263"/>
      <c r="E165" s="263"/>
      <c r="F165" s="264"/>
      <c r="G165" s="7">
        <v>703</v>
      </c>
      <c r="H165" s="6" t="s">
        <v>31</v>
      </c>
      <c r="I165" s="6" t="s">
        <v>8</v>
      </c>
      <c r="J165" s="6" t="s">
        <v>168</v>
      </c>
      <c r="K165" s="6" t="s">
        <v>11</v>
      </c>
      <c r="L165" s="89"/>
      <c r="M165" s="83"/>
      <c r="N165" s="89"/>
      <c r="O165" s="55"/>
    </row>
    <row r="166" spans="1:15" ht="35.25" customHeight="1" hidden="1">
      <c r="A166" s="220" t="s">
        <v>110</v>
      </c>
      <c r="B166" s="248"/>
      <c r="C166" s="248"/>
      <c r="D166" s="248"/>
      <c r="E166" s="248"/>
      <c r="F166" s="249"/>
      <c r="G166" s="7">
        <v>703</v>
      </c>
      <c r="H166" s="6" t="s">
        <v>31</v>
      </c>
      <c r="I166" s="6" t="s">
        <v>8</v>
      </c>
      <c r="J166" s="6" t="s">
        <v>168</v>
      </c>
      <c r="K166" s="6" t="s">
        <v>76</v>
      </c>
      <c r="L166" s="89"/>
      <c r="M166" s="83"/>
      <c r="N166" s="89"/>
      <c r="O166" s="56">
        <v>0</v>
      </c>
    </row>
    <row r="167" spans="1:15" ht="19.5" customHeight="1" hidden="1">
      <c r="A167" s="220" t="s">
        <v>41</v>
      </c>
      <c r="B167" s="248"/>
      <c r="C167" s="248"/>
      <c r="D167" s="248"/>
      <c r="E167" s="248"/>
      <c r="F167" s="249"/>
      <c r="G167" s="7">
        <v>703</v>
      </c>
      <c r="H167" s="6" t="s">
        <v>58</v>
      </c>
      <c r="I167" s="6" t="s">
        <v>8</v>
      </c>
      <c r="J167" s="6" t="s">
        <v>168</v>
      </c>
      <c r="K167" s="6" t="s">
        <v>17</v>
      </c>
      <c r="L167" s="90">
        <v>0</v>
      </c>
      <c r="M167" s="83"/>
      <c r="N167" s="90">
        <v>0</v>
      </c>
      <c r="O167" s="57">
        <f>O168</f>
        <v>0</v>
      </c>
    </row>
    <row r="168" spans="1:15" ht="14.25" customHeight="1" hidden="1">
      <c r="A168" s="265" t="s">
        <v>44</v>
      </c>
      <c r="B168" s="266"/>
      <c r="C168" s="266"/>
      <c r="D168" s="266"/>
      <c r="E168" s="266"/>
      <c r="F168" s="267"/>
      <c r="G168" s="16"/>
      <c r="H168" s="2">
        <v>10</v>
      </c>
      <c r="I168" s="6" t="s">
        <v>9</v>
      </c>
      <c r="J168" s="6" t="s">
        <v>168</v>
      </c>
      <c r="K168" s="6" t="s">
        <v>11</v>
      </c>
      <c r="L168" s="91">
        <f>L169</f>
        <v>0</v>
      </c>
      <c r="M168" s="83"/>
      <c r="N168" s="91">
        <f>N169</f>
        <v>0</v>
      </c>
      <c r="O168" s="58">
        <f>O169</f>
        <v>0</v>
      </c>
    </row>
    <row r="169" spans="1:15" ht="15" customHeight="1" hidden="1">
      <c r="A169" s="258" t="s">
        <v>45</v>
      </c>
      <c r="B169" s="259"/>
      <c r="C169" s="259"/>
      <c r="D169" s="259"/>
      <c r="E169" s="259"/>
      <c r="F169" s="260"/>
      <c r="G169" s="8"/>
      <c r="H169" s="2">
        <v>10</v>
      </c>
      <c r="I169" s="6" t="s">
        <v>21</v>
      </c>
      <c r="J169" s="6" t="s">
        <v>168</v>
      </c>
      <c r="K169" s="6" t="s">
        <v>11</v>
      </c>
      <c r="L169" s="92">
        <f>L170</f>
        <v>0</v>
      </c>
      <c r="M169" s="83"/>
      <c r="N169" s="92">
        <f>N170</f>
        <v>0</v>
      </c>
      <c r="O169" s="58">
        <f>O170</f>
        <v>0</v>
      </c>
    </row>
    <row r="170" spans="1:15" ht="15" customHeight="1" hidden="1">
      <c r="A170" s="258" t="s">
        <v>48</v>
      </c>
      <c r="B170" s="259"/>
      <c r="C170" s="259"/>
      <c r="D170" s="259"/>
      <c r="E170" s="259"/>
      <c r="F170" s="260"/>
      <c r="G170" s="8"/>
      <c r="H170" s="2">
        <v>10</v>
      </c>
      <c r="I170" s="6" t="s">
        <v>21</v>
      </c>
      <c r="J170" s="6" t="s">
        <v>168</v>
      </c>
      <c r="K170" s="6" t="s">
        <v>11</v>
      </c>
      <c r="L170" s="92">
        <f>L171</f>
        <v>0</v>
      </c>
      <c r="M170" s="83"/>
      <c r="N170" s="92">
        <f>N171</f>
        <v>0</v>
      </c>
      <c r="O170" s="56"/>
    </row>
    <row r="171" spans="1:15" ht="15" customHeight="1" hidden="1">
      <c r="A171" s="258" t="s">
        <v>46</v>
      </c>
      <c r="B171" s="259"/>
      <c r="C171" s="259"/>
      <c r="D171" s="259"/>
      <c r="E171" s="259"/>
      <c r="F171" s="260"/>
      <c r="G171" s="8"/>
      <c r="H171" s="2">
        <v>10</v>
      </c>
      <c r="I171" s="6" t="s">
        <v>21</v>
      </c>
      <c r="J171" s="6" t="s">
        <v>168</v>
      </c>
      <c r="K171" s="6" t="s">
        <v>47</v>
      </c>
      <c r="L171" s="90"/>
      <c r="M171" s="83"/>
      <c r="N171" s="90"/>
      <c r="O171" s="56">
        <v>5200</v>
      </c>
    </row>
    <row r="172" spans="1:15" ht="32.25" customHeight="1">
      <c r="A172" s="258" t="s">
        <v>91</v>
      </c>
      <c r="B172" s="261"/>
      <c r="C172" s="261"/>
      <c r="D172" s="261"/>
      <c r="E172" s="261"/>
      <c r="F172" s="262"/>
      <c r="G172" s="7">
        <v>703</v>
      </c>
      <c r="H172" s="6" t="s">
        <v>31</v>
      </c>
      <c r="I172" s="6" t="s">
        <v>8</v>
      </c>
      <c r="J172" s="6" t="s">
        <v>168</v>
      </c>
      <c r="K172" s="6" t="s">
        <v>66</v>
      </c>
      <c r="L172" s="90">
        <v>5200</v>
      </c>
      <c r="M172" s="83">
        <v>5500</v>
      </c>
      <c r="N172" s="90">
        <v>5500</v>
      </c>
      <c r="O172" s="55">
        <v>3000</v>
      </c>
    </row>
    <row r="173" spans="1:14" ht="20.25" customHeight="1">
      <c r="A173" s="220" t="s">
        <v>180</v>
      </c>
      <c r="B173" s="263"/>
      <c r="C173" s="263"/>
      <c r="D173" s="263"/>
      <c r="E173" s="263"/>
      <c r="F173" s="264"/>
      <c r="G173" s="45">
        <v>703</v>
      </c>
      <c r="H173" s="45" t="s">
        <v>31</v>
      </c>
      <c r="I173" s="45" t="s">
        <v>8</v>
      </c>
      <c r="J173" s="6" t="s">
        <v>168</v>
      </c>
      <c r="K173" s="45" t="s">
        <v>67</v>
      </c>
      <c r="L173" s="89">
        <v>3000</v>
      </c>
      <c r="M173" s="93">
        <v>3000</v>
      </c>
      <c r="N173" s="89">
        <v>3000</v>
      </c>
    </row>
  </sheetData>
  <sheetProtection/>
  <mergeCells count="163">
    <mergeCell ref="A69:F69"/>
    <mergeCell ref="A72:F72"/>
    <mergeCell ref="A71:F71"/>
    <mergeCell ref="A103:F103"/>
    <mergeCell ref="A51:F51"/>
    <mergeCell ref="A52:F52"/>
    <mergeCell ref="A84:F84"/>
    <mergeCell ref="A75:F75"/>
    <mergeCell ref="A76:F76"/>
    <mergeCell ref="A74:F74"/>
    <mergeCell ref="B1:K2"/>
    <mergeCell ref="A134:F134"/>
    <mergeCell ref="A143:F143"/>
    <mergeCell ref="A138:F138"/>
    <mergeCell ref="A139:F139"/>
    <mergeCell ref="A142:F142"/>
    <mergeCell ref="A140:F140"/>
    <mergeCell ref="E9:N9"/>
    <mergeCell ref="A20:M20"/>
    <mergeCell ref="L21:N21"/>
    <mergeCell ref="A172:F172"/>
    <mergeCell ref="A88:F88"/>
    <mergeCell ref="A90:F90"/>
    <mergeCell ref="A89:F89"/>
    <mergeCell ref="A158:F158"/>
    <mergeCell ref="A171:F171"/>
    <mergeCell ref="A168:F168"/>
    <mergeCell ref="A112:F112"/>
    <mergeCell ref="A95:F95"/>
    <mergeCell ref="A166:F166"/>
    <mergeCell ref="A154:F154"/>
    <mergeCell ref="A170:F170"/>
    <mergeCell ref="A12:N12"/>
    <mergeCell ref="A18:N18"/>
    <mergeCell ref="A23:F23"/>
    <mergeCell ref="A25:F25"/>
    <mergeCell ref="A34:F34"/>
    <mergeCell ref="A37:F37"/>
    <mergeCell ref="A32:F32"/>
    <mergeCell ref="A33:F33"/>
    <mergeCell ref="A35:F35"/>
    <mergeCell ref="B13:L15"/>
    <mergeCell ref="A38:F38"/>
    <mergeCell ref="A21:F22"/>
    <mergeCell ref="A50:F50"/>
    <mergeCell ref="A161:F161"/>
    <mergeCell ref="A26:F26"/>
    <mergeCell ref="A27:F27"/>
    <mergeCell ref="A28:F28"/>
    <mergeCell ref="A29:F29"/>
    <mergeCell ref="A46:F46"/>
    <mergeCell ref="A48:F48"/>
    <mergeCell ref="A31:F31"/>
    <mergeCell ref="A39:F39"/>
    <mergeCell ref="A40:F40"/>
    <mergeCell ref="A41:F41"/>
    <mergeCell ref="A43:F43"/>
    <mergeCell ref="A44:F44"/>
    <mergeCell ref="A45:F45"/>
    <mergeCell ref="A42:F42"/>
    <mergeCell ref="A58:F58"/>
    <mergeCell ref="A57:F57"/>
    <mergeCell ref="A63:F63"/>
    <mergeCell ref="A64:F64"/>
    <mergeCell ref="A60:F60"/>
    <mergeCell ref="A62:F62"/>
    <mergeCell ref="A68:F68"/>
    <mergeCell ref="A73:F73"/>
    <mergeCell ref="A107:F107"/>
    <mergeCell ref="A108:F108"/>
    <mergeCell ref="A87:F87"/>
    <mergeCell ref="A86:F86"/>
    <mergeCell ref="A85:F85"/>
    <mergeCell ref="A92:F92"/>
    <mergeCell ref="A93:F93"/>
    <mergeCell ref="A97:F97"/>
    <mergeCell ref="A113:F113"/>
    <mergeCell ref="A114:F114"/>
    <mergeCell ref="A115:F115"/>
    <mergeCell ref="A116:F116"/>
    <mergeCell ref="A117:F117"/>
    <mergeCell ref="A147:F147"/>
    <mergeCell ref="A133:F133"/>
    <mergeCell ref="A120:F120"/>
    <mergeCell ref="A141:F141"/>
    <mergeCell ref="A169:F169"/>
    <mergeCell ref="A150:F150"/>
    <mergeCell ref="A151:F151"/>
    <mergeCell ref="A155:F155"/>
    <mergeCell ref="A156:F156"/>
    <mergeCell ref="A157:F157"/>
    <mergeCell ref="A160:F160"/>
    <mergeCell ref="A165:F165"/>
    <mergeCell ref="A153:F153"/>
    <mergeCell ref="A164:F164"/>
    <mergeCell ref="A109:F109"/>
    <mergeCell ref="A135:F135"/>
    <mergeCell ref="A111:F111"/>
    <mergeCell ref="A110:F110"/>
    <mergeCell ref="A145:F145"/>
    <mergeCell ref="A146:F146"/>
    <mergeCell ref="A119:F119"/>
    <mergeCell ref="A122:F122"/>
    <mergeCell ref="A123:F123"/>
    <mergeCell ref="A128:F128"/>
    <mergeCell ref="A148:F148"/>
    <mergeCell ref="A137:F137"/>
    <mergeCell ref="A167:F167"/>
    <mergeCell ref="A118:F118"/>
    <mergeCell ref="A130:F130"/>
    <mergeCell ref="A131:F131"/>
    <mergeCell ref="A159:F159"/>
    <mergeCell ref="A162:F162"/>
    <mergeCell ref="A163:F163"/>
    <mergeCell ref="A152:F152"/>
    <mergeCell ref="A10:K10"/>
    <mergeCell ref="A11:K11"/>
    <mergeCell ref="A16:K16"/>
    <mergeCell ref="A17:K17"/>
    <mergeCell ref="A24:F24"/>
    <mergeCell ref="A101:F101"/>
    <mergeCell ref="A77:F77"/>
    <mergeCell ref="A78:F78"/>
    <mergeCell ref="A94:F94"/>
    <mergeCell ref="A96:F96"/>
    <mergeCell ref="A149:F149"/>
    <mergeCell ref="A144:F144"/>
    <mergeCell ref="A55:F55"/>
    <mergeCell ref="A54:F54"/>
    <mergeCell ref="A124:F124"/>
    <mergeCell ref="A125:F125"/>
    <mergeCell ref="A126:F126"/>
    <mergeCell ref="A127:F127"/>
    <mergeCell ref="A70:F70"/>
    <mergeCell ref="A121:F121"/>
    <mergeCell ref="A99:F99"/>
    <mergeCell ref="A80:F80"/>
    <mergeCell ref="A81:F81"/>
    <mergeCell ref="A98:F98"/>
    <mergeCell ref="A100:F100"/>
    <mergeCell ref="A104:F104"/>
    <mergeCell ref="A82:F82"/>
    <mergeCell ref="A83:F83"/>
    <mergeCell ref="A106:F106"/>
    <mergeCell ref="A105:F105"/>
    <mergeCell ref="A61:F61"/>
    <mergeCell ref="A173:F173"/>
    <mergeCell ref="A132:F132"/>
    <mergeCell ref="A79:F79"/>
    <mergeCell ref="A136:F136"/>
    <mergeCell ref="A91:F91"/>
    <mergeCell ref="A102:F102"/>
    <mergeCell ref="A129:F129"/>
    <mergeCell ref="A67:F67"/>
    <mergeCell ref="A30:F30"/>
    <mergeCell ref="A36:F36"/>
    <mergeCell ref="A47:F47"/>
    <mergeCell ref="A49:F49"/>
    <mergeCell ref="A59:F59"/>
    <mergeCell ref="A65:F65"/>
    <mergeCell ref="A66:F66"/>
    <mergeCell ref="A53:F53"/>
    <mergeCell ref="A56:F56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2024-04-26T06:50:28Z</cp:lastPrinted>
  <dcterms:created xsi:type="dcterms:W3CDTF">2010-12-06T06:09:21Z</dcterms:created>
  <dcterms:modified xsi:type="dcterms:W3CDTF">2024-04-26T06:50:30Z</dcterms:modified>
  <cp:category/>
  <cp:version/>
  <cp:contentType/>
  <cp:contentStatus/>
</cp:coreProperties>
</file>